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1" activeTab="1"/>
  </bookViews>
  <sheets>
    <sheet name="Helper" sheetId="1" state="veryHidden" r:id="rId1"/>
    <sheet name="ОБАС" sheetId="2" r:id="rId2"/>
  </sheets>
  <definedNames>
    <definedName name="_xlnm.Print_Area" localSheetId="1">'ОБАС'!$A$1:$BJ$25</definedName>
  </definedNames>
  <calcPr fullCalcOnLoad="1"/>
</workbook>
</file>

<file path=xl/sharedStrings.xml><?xml version="1.0" encoding="utf-8"?>
<sst xmlns="http://schemas.openxmlformats.org/spreadsheetml/2006/main" count="95" uniqueCount="68">
  <si>
    <t>Наименование муниципального образования</t>
  </si>
  <si>
    <t>КОСГУ</t>
  </si>
  <si>
    <t>раздел</t>
  </si>
  <si>
    <t>подраздел</t>
  </si>
  <si>
    <t>целевая статья</t>
  </si>
  <si>
    <t>вид расходов</t>
  </si>
  <si>
    <t>Код расходов по БК</t>
  </si>
  <si>
    <t>2</t>
  </si>
  <si>
    <t>3</t>
  </si>
  <si>
    <t>4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</si>
  <si>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</si>
  <si>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</si>
  <si>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</si>
  <si>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(должность)                  (подпись)               (расшифровка подписи)             (телефон)</t>
  </si>
  <si>
    <t>от  «___»  ________________  20___ г.</t>
  </si>
  <si>
    <t>Главный распорядитель средств областного бюджета</t>
  </si>
  <si>
    <t>___________________________________________________________________________</t>
  </si>
  <si>
    <t>Резерв 5 %</t>
  </si>
  <si>
    <t>Размер субвенции</t>
  </si>
  <si>
    <t xml:space="preserve">Численность одиноко проживающих неработающих собственников жилых помещений в многоквартирных домах, достигших возраста семидесяти лет
</t>
  </si>
  <si>
    <t xml:space="preserve">Численность собственников жилых помещений в многоквартирных домах, достигших возраста семидесяти лет и проживающих в составе семьи, состоящей только из совместно проживающих неработающих граждан пенсионного возраста
</t>
  </si>
  <si>
    <t xml:space="preserve">Минимальный размер взноса на капитальный ремонт
</t>
  </si>
  <si>
    <t>Размер субвенции на 70-летних</t>
  </si>
  <si>
    <t xml:space="preserve">Численность одиноко проживающих неработающих собственников жилых помещений в многоквартирных домах, достигших возраста восьмидесяти лет
</t>
  </si>
  <si>
    <t xml:space="preserve">Численность собственников жилых помещений в многоквартирных домах, достигших возраста восьмидесяти лет и проживающих в составе семьи, состоящей только из совместно проживающих неработающих граждан пенсионного возраста
</t>
  </si>
  <si>
    <t>Размер субвенции на 80-летних</t>
  </si>
  <si>
    <t>Итого потребность в субвенции</t>
  </si>
  <si>
    <t xml:space="preserve">Обоснование бюджетных ассигнований на предоставление субвенции на осуществление компенсационных выплат на уплату взноса на капитальный ремонт общего имущества в многоквартирном доме  имеют одиноко проживающие неработающие собственники жилых помещений в многоквартирных домах, а также проживающие в составе семьи, состоящей только из совместно проживающих неработающих граждан пенсионного возраста, собственники жилых помещений в многоквартирных домах, достигшие возраста семидесяти лет
</t>
  </si>
  <si>
    <t xml:space="preserve">Отчетный финансовый год </t>
  </si>
  <si>
    <t xml:space="preserve">Текущий финансовый год </t>
  </si>
  <si>
    <t xml:space="preserve">Очередной финансовый год </t>
  </si>
  <si>
    <t xml:space="preserve">1-ый год планового периода </t>
  </si>
  <si>
    <t xml:space="preserve">2-ой год планового периода </t>
  </si>
  <si>
    <t>Наименование полномочия, расходного обязательства</t>
  </si>
  <si>
    <t>6</t>
  </si>
  <si>
    <t>Код</t>
  </si>
  <si>
    <t>Наименование</t>
  </si>
  <si>
    <t>Размер меры для граждан, достигших 70 лет</t>
  </si>
  <si>
    <t>Размер меры для граждан, достигших 80 лет</t>
  </si>
  <si>
    <t>23=18+22</t>
  </si>
  <si>
    <t>Коэффициент</t>
  </si>
  <si>
    <t>Потребность в выплатах с учетом коэффициента</t>
  </si>
  <si>
    <t xml:space="preserve">Размер областного стандарта нормативной площади жилого помещения на 1 человека, м2
</t>
  </si>
  <si>
    <t xml:space="preserve">Размер областного стандарта нормативной площади жилого помещения на 1 одиноко проживающего человека, м2
</t>
  </si>
  <si>
    <t>Количество месяцев выплаты</t>
  </si>
  <si>
    <t>18=(12*16+13*15)*11*14*17</t>
  </si>
  <si>
    <t>Численность одиноко проживающих неработающих собственников жилых помещений в многоквартирных домах, достигших возраста семидесяти лет</t>
  </si>
  <si>
    <t>Численность одиноко проживающих неработающих собственников жилых помещений в многоквартирных домах, достигших возраста 80 лет</t>
  </si>
  <si>
    <t xml:space="preserve">Численность собственников жилых помещений в многоквартирных домах, достигших возраста 80 лет и проживающих в составе семьи, состоящей только из совместно проживающих неработающих граждан пенсионного возраста
</t>
  </si>
  <si>
    <t>Размер меры для граждан, достигших   80 лет</t>
  </si>
  <si>
    <t>22=(12*20+13*19)*11*14*21</t>
  </si>
  <si>
    <t>25=23*24</t>
  </si>
  <si>
    <t>26=25*5%/100%</t>
  </si>
  <si>
    <t>27=25-26</t>
  </si>
  <si>
    <t xml:space="preserve">Численность собственников жилых помещений в многоквартирных домах, достигших возраста семидесяти лет и проживающих в составе семьи, состоящей только из совместно проживающих неработающих граждан пенсионного возраста
</t>
  </si>
  <si>
    <t>Резерв 5%</t>
  </si>
  <si>
    <t xml:space="preserve">Минимальный размер взноса на капитальный ремонт
</t>
  </si>
  <si>
    <t>Размер меры для граждан, достигших 70  лет</t>
  </si>
  <si>
    <t>Размер меры для граждан, достигших 80  лет</t>
  </si>
  <si>
    <t>Приложение № 43</t>
  </si>
  <si>
    <t xml:space="preserve">к Порядку планирования бюджетных </t>
  </si>
  <si>
    <t xml:space="preserve">ассигнований  областного бюджета на очередной </t>
  </si>
  <si>
    <t xml:space="preserve">финансовый год и плановый период, </t>
  </si>
  <si>
    <t xml:space="preserve">утвержденному приказом комитета финансов </t>
  </si>
  <si>
    <t xml:space="preserve">Курской области                </t>
  </si>
  <si>
    <t>от 05.07.2016 г. № 58н</t>
  </si>
  <si>
    <t xml:space="preserve">(в редакции приказа комитета финансов Курской области </t>
  </si>
  <si>
    <t>от  _________ № _____)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</si>
</sst>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00000000"/>
    <numFmt numFmtId="181" formatCode="_(&quot;₽&quot;* #,##0.00_);_(&quot;₽&quot;* \(#,##0.00\);_(&quot;₽&quot;* &quot;-&quot;??_);_(@_)"/>
    <numFmt numFmtId="182" formatCode="_(&quot;₽&quot;* #,##0_);_(&quot;₽&quot;* \(#,##0\);_(&quot;₽&quot;* &quot;-&quot;_);_(@_)"/>
  </numFmts>
  <fonts count="58">
    <font>
      <sz val="11"/>
      <color theme="1"/>
      <name val="Times New Roman"/>
      <family val="2"/>
    </font>
    <font>
      <sz val="11"/>
      <name val="Times New Roman"/>
      <family val="2"/>
    </font>
    <font>
      <sz val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2"/>
    </font>
    <font>
      <b/>
      <i/>
      <sz val="11"/>
      <color indexed="3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2"/>
    </font>
    <font>
      <b/>
      <i/>
      <sz val="11"/>
      <color rgb="FF0000C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32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" fillId="0" borderId="0">
      <alignment/>
      <protection/>
    </xf>
    <xf numFmtId="0" fontId="34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3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left" vertical="top" wrapText="1"/>
    </xf>
    <xf numFmtId="0" fontId="0" fillId="0" borderId="0" xfId="0" applyFill="1" applyAlignment="1">
      <alignment/>
    </xf>
    <xf numFmtId="4" fontId="5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55" fillId="4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46" borderId="0" xfId="0" applyFont="1" applyFill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6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4" fillId="0" borderId="10" xfId="93" applyNumberFormat="1" applyFont="1" applyBorder="1" applyAlignment="1">
      <alignment horizontal="center" vertical="center" wrapText="1"/>
      <protection/>
    </xf>
    <xf numFmtId="4" fontId="5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7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4" fontId="2" fillId="0" borderId="0" xfId="0" applyNumberFormat="1" applyFont="1" applyBorder="1" applyAlignment="1">
      <alignment horizontal="center"/>
    </xf>
    <xf numFmtId="4" fontId="5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Border="1" applyAlignment="1" applyProtection="1">
      <alignment horizontal="center"/>
      <protection locked="0"/>
    </xf>
    <xf numFmtId="4" fontId="5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>
      <alignment horizontal="center" vertical="center" wrapText="1"/>
    </xf>
    <xf numFmtId="4" fontId="0" fillId="46" borderId="0" xfId="0" applyNumberFormat="1" applyFont="1" applyFill="1" applyBorder="1" applyAlignment="1" applyProtection="1">
      <alignment horizontal="right" vertical="top" wrapText="1"/>
      <protection locked="0"/>
    </xf>
    <xf numFmtId="0" fontId="0" fillId="46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Лист1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6">
    <dxf>
      <fill>
        <patternFill>
          <bgColor indexed="63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63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62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C0C0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DCDCDC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DCDCDC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C0C0"/>
      <rgbColor rgb="00DCDC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L44"/>
  <sheetViews>
    <sheetView zoomScalePageLayoutView="0" workbookViewId="0" topLeftCell="A1">
      <selection activeCell="A1" sqref="A1"/>
    </sheetView>
  </sheetViews>
  <sheetFormatPr defaultColWidth="9.140625" defaultRowHeight="15"/>
  <sheetData>
    <row r="11" spans="3:12" ht="15">
      <c r="C11">
        <f>ОБАС!$Z$18</f>
        <v>0</v>
      </c>
      <c r="D11">
        <f>$B$44*$C$44</f>
        <v>0</v>
      </c>
      <c r="G11">
        <f>ROUND($D$44*$E$44,2)</f>
        <v>0</v>
      </c>
      <c r="H11">
        <f>$F$44*$G$44</f>
        <v>0</v>
      </c>
      <c r="I11">
        <f>ROUND($H$44*1.5/100*(1+18/100),2)</f>
        <v>0</v>
      </c>
      <c r="J11">
        <f>ROUND($H$44+$I$44,0)</f>
        <v>0</v>
      </c>
      <c r="K11">
        <f>ROUND($J$44*5/100,0)</f>
        <v>0</v>
      </c>
      <c r="L11">
        <f>IF(A11="Нераспределенный резерв",$K$7,$J$44-$K$44)</f>
        <v>0</v>
      </c>
    </row>
    <row r="12" spans="4:12" ht="15">
      <c r="D12">
        <f>$B$12*$C$12</f>
        <v>0</v>
      </c>
      <c r="G12">
        <f>ROUND($D$12*$E$12,2)</f>
        <v>0</v>
      </c>
      <c r="H12">
        <f>$F$12*$G$12</f>
        <v>0</v>
      </c>
      <c r="I12">
        <f>ROUND($H$12*1.5/100*(1+18/100),2)</f>
        <v>0</v>
      </c>
      <c r="J12">
        <f>ROUND($H$12+$I$12,0)</f>
        <v>0</v>
      </c>
      <c r="K12">
        <f>ROUND($J$12*5/100,0)</f>
        <v>0</v>
      </c>
      <c r="L12">
        <f>IF(A12="Нераспределенный резерв",$K$7,$J$12-$K$12)</f>
        <v>0</v>
      </c>
    </row>
    <row r="13" spans="4:12" ht="15">
      <c r="D13">
        <f>$B$13*$C$13</f>
        <v>0</v>
      </c>
      <c r="G13">
        <f>ROUND($D$13*$E$13,2)</f>
        <v>0</v>
      </c>
      <c r="H13">
        <f>$F$13*$G$13</f>
        <v>0</v>
      </c>
      <c r="I13">
        <f>ROUND($H$13*1.5/100*(1+18/100),2)</f>
        <v>0</v>
      </c>
      <c r="J13">
        <f>ROUND($H$13+$I$13,0)</f>
        <v>0</v>
      </c>
      <c r="K13">
        <f>ROUND($J$13*5/100,0)</f>
        <v>0</v>
      </c>
      <c r="L13">
        <f>IF(A13="Нераспределенный резерв",$K$7,$J$13-$K$13)</f>
        <v>0</v>
      </c>
    </row>
    <row r="14" spans="4:12" ht="15">
      <c r="D14">
        <f>$B$14*$C$14</f>
        <v>0</v>
      </c>
      <c r="G14">
        <f>ROUND($D$14*$E$14,2)</f>
        <v>0</v>
      </c>
      <c r="H14">
        <f>$F$14*$G$14</f>
        <v>0</v>
      </c>
      <c r="I14">
        <f>ROUND($H$14*1.5/100*(1+18/100),2)</f>
        <v>0</v>
      </c>
      <c r="J14">
        <f>ROUND($H$14+$I$14,0)</f>
        <v>0</v>
      </c>
      <c r="K14">
        <f>ROUND($J$14*5/100,0)</f>
        <v>0</v>
      </c>
      <c r="L14">
        <f>IF(A14="Нераспределенный резерв",$K$7,$J$14-$K$14)</f>
        <v>0</v>
      </c>
    </row>
    <row r="15" spans="4:12" ht="15">
      <c r="D15">
        <f>$B$15*$C$15</f>
        <v>0</v>
      </c>
      <c r="G15">
        <f>ROUND($D$15*$E$15,2)</f>
        <v>0</v>
      </c>
      <c r="H15">
        <f>$F$15*$G$15</f>
        <v>0</v>
      </c>
      <c r="I15">
        <f>ROUND($H$15*1.5/100*(1+18/100),2)</f>
        <v>0</v>
      </c>
      <c r="J15">
        <f>ROUND($H$15+$I$15,0)</f>
        <v>0</v>
      </c>
      <c r="K15">
        <f>ROUND($J$15*5/100,0)</f>
        <v>0</v>
      </c>
      <c r="L15">
        <f>IF(A15="Нераспределенный резерв",$K$7,$J$15-$K$15)</f>
        <v>0</v>
      </c>
    </row>
    <row r="16" spans="4:12" ht="15">
      <c r="D16">
        <f>$B$16*$C$16</f>
        <v>0</v>
      </c>
      <c r="G16">
        <f>ROUND($D$16*$E$16,2)</f>
        <v>0</v>
      </c>
      <c r="H16">
        <f>$F$16*$G$16</f>
        <v>0</v>
      </c>
      <c r="I16">
        <f>ROUND($H$16*1.5/100*(1+18/100),2)</f>
        <v>0</v>
      </c>
      <c r="J16">
        <f>ROUND($H$16+$I$16,0)</f>
        <v>0</v>
      </c>
      <c r="K16">
        <f>ROUND($J$16*5/100,0)</f>
        <v>0</v>
      </c>
      <c r="L16">
        <f>IF(A16="Нераспределенный резерв",$K$7,$J$16-$K$16)</f>
        <v>0</v>
      </c>
    </row>
    <row r="17" spans="4:12" ht="15">
      <c r="D17">
        <f>$B$17*$C$17</f>
        <v>0</v>
      </c>
      <c r="G17">
        <f>ROUND($D$17*$E$17,2)</f>
        <v>0</v>
      </c>
      <c r="H17">
        <f>$F$17*$G$17</f>
        <v>0</v>
      </c>
      <c r="I17">
        <f>ROUND($H$17*1.5/100*(1+18/100),2)</f>
        <v>0</v>
      </c>
      <c r="J17">
        <f>ROUND($H$17+$I$17,0)</f>
        <v>0</v>
      </c>
      <c r="K17">
        <f>ROUND($J$17*5/100,0)</f>
        <v>0</v>
      </c>
      <c r="L17">
        <f>IF(A17="Нераспределенный резерв",$K$7,$J$17-$K$17)</f>
        <v>0</v>
      </c>
    </row>
    <row r="18" spans="4:12" ht="15">
      <c r="D18">
        <f>$B$18*$C$18</f>
        <v>0</v>
      </c>
      <c r="G18">
        <f>ROUND($D$18*$E$18,2)</f>
        <v>0</v>
      </c>
      <c r="H18">
        <f>$F$18*$G$18</f>
        <v>0</v>
      </c>
      <c r="I18">
        <f>ROUND($H$18*1.5/100*(1+18/100),2)</f>
        <v>0</v>
      </c>
      <c r="J18">
        <f>ROUND($H$18+$I$18,0)</f>
        <v>0</v>
      </c>
      <c r="K18">
        <f>ROUND($J$18*5/100,0)</f>
        <v>0</v>
      </c>
      <c r="L18">
        <f>IF(A18="Нераспределенный резерв",$K$7,$J$18-$K$18)</f>
        <v>0</v>
      </c>
    </row>
    <row r="19" spans="4:12" ht="15">
      <c r="D19">
        <f>$B$19*$C$19</f>
        <v>0</v>
      </c>
      <c r="G19">
        <f>ROUND($D$19*$E$19,2)</f>
        <v>0</v>
      </c>
      <c r="H19">
        <f>$F$19*$G$19</f>
        <v>0</v>
      </c>
      <c r="I19">
        <f>ROUND($H$19*1.5/100*(1+18/100),2)</f>
        <v>0</v>
      </c>
      <c r="J19">
        <f>ROUND($H$19+$I$19,0)</f>
        <v>0</v>
      </c>
      <c r="K19">
        <f>ROUND($J$19*5/100,0)</f>
        <v>0</v>
      </c>
      <c r="L19">
        <f>IF(A19="Нераспределенный резерв",$K$7,$J$19-$K$19)</f>
        <v>0</v>
      </c>
    </row>
    <row r="20" spans="4:12" ht="15">
      <c r="D20">
        <f>$B$20*$C$20</f>
        <v>0</v>
      </c>
      <c r="G20">
        <f>ROUND($D$20*$E$20,2)</f>
        <v>0</v>
      </c>
      <c r="H20">
        <f>$F$20*$G$20</f>
        <v>0</v>
      </c>
      <c r="I20">
        <f>ROUND($H$20*1.5/100*(1+18/100),2)</f>
        <v>0</v>
      </c>
      <c r="J20">
        <f>ROUND($H$20+$I$20,0)</f>
        <v>0</v>
      </c>
      <c r="K20">
        <f>ROUND($J$20*5/100,0)</f>
        <v>0</v>
      </c>
      <c r="L20">
        <f>IF(A20="Нераспределенный резерв",$K$7,$J$20-$K$20)</f>
        <v>0</v>
      </c>
    </row>
    <row r="21" spans="4:12" ht="15">
      <c r="D21">
        <f>$B$21*$C$21</f>
        <v>0</v>
      </c>
      <c r="G21">
        <f>ROUND($D$21*$E$21,2)</f>
        <v>0</v>
      </c>
      <c r="H21">
        <f>$F$21*$G$21</f>
        <v>0</v>
      </c>
      <c r="I21">
        <f>ROUND($H$21*1.5/100*(1+18/100),2)</f>
        <v>0</v>
      </c>
      <c r="J21">
        <f>ROUND($H$21+$I$21,0)</f>
        <v>0</v>
      </c>
      <c r="K21">
        <f>ROUND($J$21*5/100,0)</f>
        <v>0</v>
      </c>
      <c r="L21">
        <f>IF(A21="Нераспределенный резерв",$K$7,$J$21-$K$21)</f>
        <v>0</v>
      </c>
    </row>
    <row r="22" spans="4:12" ht="15">
      <c r="D22">
        <f>$B$22*$C$22</f>
        <v>0</v>
      </c>
      <c r="G22">
        <f>ROUND($D$22*$E$22,2)</f>
        <v>0</v>
      </c>
      <c r="H22">
        <f>$F$22*$G$22</f>
        <v>0</v>
      </c>
      <c r="I22">
        <f>ROUND($H$22*1.5/100*(1+18/100),2)</f>
        <v>0</v>
      </c>
      <c r="J22">
        <f>ROUND($H$22+$I$22,0)</f>
        <v>0</v>
      </c>
      <c r="K22">
        <f>ROUND($J$22*5/100,0)</f>
        <v>0</v>
      </c>
      <c r="L22">
        <f>IF(A22="Нераспределенный резерв",$K$7,$J$22-$K$22)</f>
        <v>0</v>
      </c>
    </row>
    <row r="23" spans="4:12" ht="15">
      <c r="D23">
        <f>$B$23*$C$23</f>
        <v>0</v>
      </c>
      <c r="G23">
        <f>ROUND($D$23*$E$23,2)</f>
        <v>0</v>
      </c>
      <c r="H23">
        <f>$F$23*$G$23</f>
        <v>0</v>
      </c>
      <c r="I23">
        <f>ROUND($H$23*1.5/100*(1+18/100),2)</f>
        <v>0</v>
      </c>
      <c r="J23">
        <f>ROUND($H$23+$I$23,0)</f>
        <v>0</v>
      </c>
      <c r="K23">
        <f>ROUND($J$23*5/100,0)</f>
        <v>0</v>
      </c>
      <c r="L23">
        <f>IF(A23="Нераспределенный резерв",$K$7,$J$23-$K$23)</f>
        <v>0</v>
      </c>
    </row>
    <row r="24" spans="4:12" ht="15">
      <c r="D24">
        <f>$B$24*$C$24</f>
        <v>0</v>
      </c>
      <c r="G24">
        <f>ROUND($D$24*$E$24,2)</f>
        <v>0</v>
      </c>
      <c r="H24">
        <f>$F$24*$G$24</f>
        <v>0</v>
      </c>
      <c r="I24">
        <f>ROUND($H$24*1.5/100*(1+18/100),2)</f>
        <v>0</v>
      </c>
      <c r="J24">
        <f>ROUND($H$24+$I$24,0)</f>
        <v>0</v>
      </c>
      <c r="K24">
        <f>ROUND($J$24*5/100,0)</f>
        <v>0</v>
      </c>
      <c r="L24">
        <f>IF(A24="Нераспределенный резерв",$K$7,$J$24-$K$24)</f>
        <v>0</v>
      </c>
    </row>
    <row r="25" spans="4:12" ht="15">
      <c r="D25">
        <f>$B$25*$C$25</f>
        <v>0</v>
      </c>
      <c r="G25">
        <f>ROUND($D$25*$E$25,2)</f>
        <v>0</v>
      </c>
      <c r="H25">
        <f>$F$25*$G$25</f>
        <v>0</v>
      </c>
      <c r="I25">
        <f>ROUND($H$25*1.5/100*(1+18/100),2)</f>
        <v>0</v>
      </c>
      <c r="J25">
        <f>ROUND($H$25+$I$25,0)</f>
        <v>0</v>
      </c>
      <c r="K25">
        <f>ROUND($J$25*5/100,0)</f>
        <v>0</v>
      </c>
      <c r="L25">
        <f>IF(A25="Нераспределенный резерв",$K$7,$J$25-$K$25)</f>
        <v>0</v>
      </c>
    </row>
    <row r="26" spans="4:12" ht="15">
      <c r="D26">
        <f>$B$26*$C$26</f>
        <v>0</v>
      </c>
      <c r="G26">
        <f>ROUND($D$26*$E$26,2)</f>
        <v>0</v>
      </c>
      <c r="H26">
        <f>$F$26*$G$26</f>
        <v>0</v>
      </c>
      <c r="I26">
        <f>ROUND($H$26*1.5/100*(1+18/100),2)</f>
        <v>0</v>
      </c>
      <c r="J26">
        <f>ROUND($H$26+$I$26,0)</f>
        <v>0</v>
      </c>
      <c r="K26">
        <f>ROUND($J$26*5/100,0)</f>
        <v>0</v>
      </c>
      <c r="L26">
        <f>IF(A26="Нераспределенный резерв",$K$7,$J$26-$K$26)</f>
        <v>0</v>
      </c>
    </row>
    <row r="27" spans="4:12" ht="15">
      <c r="D27">
        <f>$B$27*$C$27</f>
        <v>0</v>
      </c>
      <c r="G27">
        <f>ROUND($D$27*$E$27,2)</f>
        <v>0</v>
      </c>
      <c r="H27">
        <f>$F$27*$G$27</f>
        <v>0</v>
      </c>
      <c r="I27">
        <f>ROUND($H$27*1.5/100*(1+18/100),2)</f>
        <v>0</v>
      </c>
      <c r="J27">
        <f>ROUND($H$27+$I$27,0)</f>
        <v>0</v>
      </c>
      <c r="K27">
        <f>ROUND($J$27*5/100,0)</f>
        <v>0</v>
      </c>
      <c r="L27">
        <f>IF(A27="Нераспределенный резерв",$K$7,$J$27-$K$27)</f>
        <v>0</v>
      </c>
    </row>
    <row r="28" spans="4:12" ht="15">
      <c r="D28">
        <f>$B$28*$C$28</f>
        <v>0</v>
      </c>
      <c r="G28">
        <f>ROUND($D$28*$E$28,2)</f>
        <v>0</v>
      </c>
      <c r="H28">
        <f>$F$28*$G$28</f>
        <v>0</v>
      </c>
      <c r="I28">
        <f>ROUND($H$28*1.5/100*(1+18/100),2)</f>
        <v>0</v>
      </c>
      <c r="J28">
        <f>ROUND($H$28+$I$28,0)</f>
        <v>0</v>
      </c>
      <c r="K28">
        <f>ROUND($J$28*5/100,0)</f>
        <v>0</v>
      </c>
      <c r="L28">
        <f>IF(A28="Нераспределенный резерв",$K$7,$J$28-$K$28)</f>
        <v>0</v>
      </c>
    </row>
    <row r="29" spans="4:12" ht="15">
      <c r="D29">
        <f>$B$29*$C$29</f>
        <v>0</v>
      </c>
      <c r="G29">
        <f>ROUND($D$29*$E$29,2)</f>
        <v>0</v>
      </c>
      <c r="H29">
        <f>$F$29*$G$29</f>
        <v>0</v>
      </c>
      <c r="I29">
        <f>ROUND($H$29*1.5/100*(1+18/100),2)</f>
        <v>0</v>
      </c>
      <c r="J29">
        <f>ROUND($H$29+$I$29,0)</f>
        <v>0</v>
      </c>
      <c r="K29">
        <f>ROUND($J$29*5/100,0)</f>
        <v>0</v>
      </c>
      <c r="L29">
        <f>IF(A29="Нераспределенный резерв",$K$7,$J$29-$K$29)</f>
        <v>0</v>
      </c>
    </row>
    <row r="30" spans="4:12" ht="15">
      <c r="D30">
        <f>$B$30*$C$30</f>
        <v>0</v>
      </c>
      <c r="G30">
        <f>ROUND($D$30*$E$30,2)</f>
        <v>0</v>
      </c>
      <c r="H30">
        <f>$F$30*$G$30</f>
        <v>0</v>
      </c>
      <c r="I30">
        <f>ROUND($H$30*1.5/100*(1+18/100),2)</f>
        <v>0</v>
      </c>
      <c r="J30">
        <f>ROUND($H$30+$I$30,0)</f>
        <v>0</v>
      </c>
      <c r="K30">
        <f>ROUND($J$30*5/100,0)</f>
        <v>0</v>
      </c>
      <c r="L30">
        <f>IF(A30="Нераспределенный резерв",$K$7,$J$30-$K$30)</f>
        <v>0</v>
      </c>
    </row>
    <row r="31" spans="4:12" ht="15">
      <c r="D31">
        <f>$B$31*$C$31</f>
        <v>0</v>
      </c>
      <c r="G31">
        <f>ROUND($D$31*$E$31,2)</f>
        <v>0</v>
      </c>
      <c r="H31">
        <f>$F$31*$G$31</f>
        <v>0</v>
      </c>
      <c r="I31">
        <f>ROUND($H$31*1.5/100*(1+18/100),2)</f>
        <v>0</v>
      </c>
      <c r="J31">
        <f>ROUND($H$31+$I$31,0)</f>
        <v>0</v>
      </c>
      <c r="K31">
        <f>ROUND($J$31*5/100,0)</f>
        <v>0</v>
      </c>
      <c r="L31">
        <f>IF(A31="Нераспределенный резерв",$K$7,$J$31-$K$31)</f>
        <v>0</v>
      </c>
    </row>
    <row r="32" spans="4:12" ht="15">
      <c r="D32">
        <f>$B$32*$C$32</f>
        <v>0</v>
      </c>
      <c r="G32">
        <f>ROUND($D$32*$E$32,2)</f>
        <v>0</v>
      </c>
      <c r="H32">
        <f>$F$32*$G$32</f>
        <v>0</v>
      </c>
      <c r="I32">
        <f>ROUND($H$32*1.5/100*(1+18/100),2)</f>
        <v>0</v>
      </c>
      <c r="J32">
        <f>ROUND($H$32+$I$32,0)</f>
        <v>0</v>
      </c>
      <c r="K32">
        <f>ROUND($J$32*5/100,0)</f>
        <v>0</v>
      </c>
      <c r="L32">
        <f>IF(A32="Нераспределенный резерв",$K$7,$J$32-$K$32)</f>
        <v>0</v>
      </c>
    </row>
    <row r="33" spans="4:12" ht="15">
      <c r="D33">
        <f>$B$33*$C$33</f>
        <v>0</v>
      </c>
      <c r="G33">
        <f>ROUND($D$33*$E$33,2)</f>
        <v>0</v>
      </c>
      <c r="H33">
        <f>$F$33*$G$33</f>
        <v>0</v>
      </c>
      <c r="I33">
        <f>ROUND($H$33*1.5/100*(1+18/100),2)</f>
        <v>0</v>
      </c>
      <c r="J33">
        <f>ROUND($H$33+$I$33,0)</f>
        <v>0</v>
      </c>
      <c r="K33">
        <f>ROUND($J$33*5/100,0)</f>
        <v>0</v>
      </c>
      <c r="L33">
        <f>IF(A33="Нераспределенный резерв",$K$7,$J$33-$K$33)</f>
        <v>0</v>
      </c>
    </row>
    <row r="34" spans="4:12" ht="15">
      <c r="D34">
        <f>$B$34*$C$34</f>
        <v>0</v>
      </c>
      <c r="G34">
        <f>ROUND($D$34*$E$34,2)</f>
        <v>0</v>
      </c>
      <c r="H34">
        <f>$F$34*$G$34</f>
        <v>0</v>
      </c>
      <c r="I34">
        <f>ROUND($H$34*1.5/100*(1+18/100),2)</f>
        <v>0</v>
      </c>
      <c r="J34">
        <f>ROUND($H$34+$I$34,0)</f>
        <v>0</v>
      </c>
      <c r="K34">
        <f>ROUND($J$34*5/100,0)</f>
        <v>0</v>
      </c>
      <c r="L34">
        <f>IF(A34="Нераспределенный резерв",$K$7,$J$34-$K$34)</f>
        <v>0</v>
      </c>
    </row>
    <row r="35" spans="4:12" ht="15">
      <c r="D35">
        <f>$B$35*$C$35</f>
        <v>0</v>
      </c>
      <c r="G35">
        <f>ROUND($D$35*$E$35,2)</f>
        <v>0</v>
      </c>
      <c r="H35">
        <f>$F$35*$G$35</f>
        <v>0</v>
      </c>
      <c r="I35">
        <f>ROUND($H$35*1.5/100*(1+18/100),2)</f>
        <v>0</v>
      </c>
      <c r="J35">
        <f>ROUND($H$35+$I$35,0)</f>
        <v>0</v>
      </c>
      <c r="K35">
        <f>ROUND($J$35*5/100,0)</f>
        <v>0</v>
      </c>
      <c r="L35">
        <f>IF(A35="Нераспределенный резерв",$K$7,$J$35-$K$35)</f>
        <v>0</v>
      </c>
    </row>
    <row r="36" spans="4:12" ht="15">
      <c r="D36">
        <f>$B$36*$C$36</f>
        <v>0</v>
      </c>
      <c r="G36">
        <f>ROUND($D$36*$E$36,2)</f>
        <v>0</v>
      </c>
      <c r="H36">
        <f>$F$36*$G$36</f>
        <v>0</v>
      </c>
      <c r="I36">
        <f>ROUND($H$36*1.5/100*(1+18/100),2)</f>
        <v>0</v>
      </c>
      <c r="J36">
        <f>ROUND($H$36+$I$36,0)</f>
        <v>0</v>
      </c>
      <c r="K36">
        <f>ROUND($J$36*5/100,0)</f>
        <v>0</v>
      </c>
      <c r="L36">
        <f>IF(A36="Нераспределенный резерв",$K$7,$J$36-$K$36)</f>
        <v>0</v>
      </c>
    </row>
    <row r="37" spans="4:12" ht="15">
      <c r="D37">
        <f>$B$37*$C$37</f>
        <v>0</v>
      </c>
      <c r="G37">
        <f>ROUND($D$37*$E$37,2)</f>
        <v>0</v>
      </c>
      <c r="H37">
        <f>$F$37*$G$37</f>
        <v>0</v>
      </c>
      <c r="I37">
        <f>ROUND($H$37*1.5/100*(1+18/100),2)</f>
        <v>0</v>
      </c>
      <c r="J37">
        <f>ROUND($H$37+$I$37,0)</f>
        <v>0</v>
      </c>
      <c r="K37">
        <f>ROUND($J$37*5/100,0)</f>
        <v>0</v>
      </c>
      <c r="L37">
        <f>IF(A37="Нераспределенный резерв",$K$7,$J$37-$K$37)</f>
        <v>0</v>
      </c>
    </row>
    <row r="38" spans="4:12" ht="15">
      <c r="D38">
        <f>$B$38*$C$38</f>
        <v>0</v>
      </c>
      <c r="G38">
        <f>ROUND($D$38*$E$38,2)</f>
        <v>0</v>
      </c>
      <c r="H38">
        <f>$F$38*$G$38</f>
        <v>0</v>
      </c>
      <c r="I38">
        <f>ROUND($H$38*1.5/100*(1+18/100),2)</f>
        <v>0</v>
      </c>
      <c r="J38">
        <f>ROUND($H$38+$I$38,0)</f>
        <v>0</v>
      </c>
      <c r="K38">
        <f>ROUND($J$38*5/100,0)</f>
        <v>0</v>
      </c>
      <c r="L38">
        <f>IF(A38="Нераспределенный резерв",$K$7,$J$38-$K$38)</f>
        <v>0</v>
      </c>
    </row>
    <row r="39" spans="4:12" ht="15">
      <c r="D39">
        <f>$B$39*$C$39</f>
        <v>0</v>
      </c>
      <c r="G39">
        <f>ROUND($D$39*$E$39,2)</f>
        <v>0</v>
      </c>
      <c r="H39">
        <f>$F$39*$G$39</f>
        <v>0</v>
      </c>
      <c r="I39">
        <f>ROUND($H$39*1.5/100*(1+18/100),2)</f>
        <v>0</v>
      </c>
      <c r="J39">
        <f>ROUND($H$39+$I$39,0)</f>
        <v>0</v>
      </c>
      <c r="K39">
        <f>ROUND($J$39*5/100,0)</f>
        <v>0</v>
      </c>
      <c r="L39">
        <f>IF(A39="Нераспределенный резерв",$K$7,$J$39-$K$39)</f>
        <v>0</v>
      </c>
    </row>
    <row r="40" spans="4:12" ht="15">
      <c r="D40">
        <f>$B$40*$C$40</f>
        <v>0</v>
      </c>
      <c r="G40">
        <f>ROUND($D$40*$E$40,2)</f>
        <v>0</v>
      </c>
      <c r="H40">
        <f>$F$40*$G$40</f>
        <v>0</v>
      </c>
      <c r="I40">
        <f>ROUND($H$40*1.5/100*(1+18/100),2)</f>
        <v>0</v>
      </c>
      <c r="J40">
        <f>ROUND($H$40+$I$40,0)</f>
        <v>0</v>
      </c>
      <c r="K40">
        <f>ROUND($J$40*5/100,0)</f>
        <v>0</v>
      </c>
      <c r="L40">
        <f>IF(A40="Нераспределенный резерв",$K$7,$J$40-$K$40)</f>
        <v>0</v>
      </c>
    </row>
    <row r="41" spans="4:12" ht="15">
      <c r="D41">
        <f>$B$41*$C$41</f>
        <v>0</v>
      </c>
      <c r="G41">
        <f>ROUND($D$41*$E$41,2)</f>
        <v>0</v>
      </c>
      <c r="H41">
        <f>$F$41*$G$41</f>
        <v>0</v>
      </c>
      <c r="I41">
        <f>ROUND($H$41*1.5/100*(1+18/100),2)</f>
        <v>0</v>
      </c>
      <c r="J41">
        <f>ROUND($H$41+$I$41,0)</f>
        <v>0</v>
      </c>
      <c r="K41">
        <f>ROUND($J$41*5/100,0)</f>
        <v>0</v>
      </c>
      <c r="L41">
        <f>IF(A41="Нераспределенный резерв",$K$7,$J$41-$K$41)</f>
        <v>0</v>
      </c>
    </row>
    <row r="42" spans="4:12" ht="15">
      <c r="D42">
        <f>$B$42*$C$42</f>
        <v>0</v>
      </c>
      <c r="G42">
        <f>ROUND($D$42*$E$42,2)</f>
        <v>0</v>
      </c>
      <c r="H42">
        <f>$F$42*$G$42</f>
        <v>0</v>
      </c>
      <c r="I42">
        <f>ROUND($H$42*1.5/100*(1+18/100),2)</f>
        <v>0</v>
      </c>
      <c r="J42">
        <f>ROUND($H$42+$I$42,0)</f>
        <v>0</v>
      </c>
      <c r="K42">
        <f>ROUND($J$42*5/100,0)</f>
        <v>0</v>
      </c>
      <c r="L42">
        <f>IF(A42="Нераспределенный резерв",$K$7,$J$42-$K$42)</f>
        <v>0</v>
      </c>
    </row>
    <row r="43" spans="4:12" ht="15">
      <c r="D43">
        <f>$B$43*$C$43</f>
        <v>0</v>
      </c>
      <c r="G43">
        <f>ROUND($D$43*$E$43,2)</f>
        <v>0</v>
      </c>
      <c r="H43">
        <f>$F$43*$G$43</f>
        <v>0</v>
      </c>
      <c r="I43">
        <f>ROUND($H$43*1.5/100*(1+18/100),2)</f>
        <v>0</v>
      </c>
      <c r="J43">
        <f>ROUND($H$43+$I$43,0)</f>
        <v>0</v>
      </c>
      <c r="K43">
        <f>ROUND($J$43*5/100,0)</f>
        <v>0</v>
      </c>
      <c r="L43">
        <f>IF(A43="Нераспределенный резерв",$K$7,$J$43-$K$43)</f>
        <v>0</v>
      </c>
    </row>
    <row r="44" spans="4:12" ht="15">
      <c r="D44">
        <f>$B$44*$C$44</f>
        <v>0</v>
      </c>
      <c r="G44">
        <f>ROUND($D$44*$E$44,2)</f>
        <v>0</v>
      </c>
      <c r="H44">
        <f>$F$44*$G$44</f>
        <v>0</v>
      </c>
      <c r="I44">
        <f>ROUND($H$44*1.5/100*(1+18/100),2)</f>
        <v>0</v>
      </c>
      <c r="J44">
        <f>ROUND($H$44+$I$44,0)</f>
        <v>0</v>
      </c>
      <c r="K44">
        <f>ROUND($J$44*5/100,0)</f>
        <v>0</v>
      </c>
      <c r="L44">
        <f>IF(A44="Нераспределенный резерв",$K$7,$J$44-$K$44)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7"/>
  <sheetViews>
    <sheetView tabSelected="1" view="pageBreakPreview" zoomScale="83" zoomScaleSheetLayoutView="83" zoomScalePageLayoutView="0" workbookViewId="0" topLeftCell="A1">
      <selection activeCell="S9" sqref="S9"/>
    </sheetView>
  </sheetViews>
  <sheetFormatPr defaultColWidth="9.140625" defaultRowHeight="15"/>
  <cols>
    <col min="1" max="1" width="5.421875" style="0" customWidth="1"/>
    <col min="2" max="2" width="8.421875" style="0" customWidth="1"/>
    <col min="3" max="3" width="7.57421875" style="0" customWidth="1"/>
    <col min="4" max="4" width="9.28125" style="0" customWidth="1"/>
    <col min="5" max="6" width="7.00390625" style="0" customWidth="1"/>
    <col min="7" max="7" width="14.28125" style="0" customWidth="1"/>
    <col min="8" max="8" width="14.57421875" style="3" customWidth="1"/>
    <col min="9" max="9" width="10.7109375" style="3" customWidth="1"/>
    <col min="10" max="10" width="7.7109375" style="3" customWidth="1"/>
    <col min="11" max="16" width="17.140625" style="4" customWidth="1"/>
    <col min="17" max="18" width="15.28125" style="4" customWidth="1"/>
    <col min="19" max="19" width="20.8515625" style="4" customWidth="1"/>
    <col min="20" max="20" width="12.140625" style="4" customWidth="1"/>
    <col min="21" max="21" width="11.140625" style="4" customWidth="1"/>
    <col min="22" max="22" width="11.57421875" style="4" customWidth="1"/>
    <col min="23" max="25" width="12.28125" style="4" customWidth="1"/>
    <col min="26" max="27" width="10.28125" style="4" customWidth="1"/>
    <col min="28" max="29" width="16.57421875" style="0" customWidth="1"/>
    <col min="30" max="30" width="22.140625" style="0" customWidth="1"/>
    <col min="31" max="31" width="14.28125" style="0" customWidth="1"/>
    <col min="32" max="32" width="17.57421875" style="0" customWidth="1"/>
    <col min="33" max="33" width="15.28125" style="0" customWidth="1"/>
    <col min="34" max="43" width="13.57421875" style="0" customWidth="1"/>
    <col min="44" max="45" width="11.8515625" style="0" customWidth="1"/>
    <col min="46" max="46" width="15.7109375" style="0" customWidth="1"/>
    <col min="47" max="47" width="13.00390625" style="0" customWidth="1"/>
    <col min="48" max="48" width="17.140625" style="0" customWidth="1"/>
    <col min="49" max="50" width="11.00390625" style="0" customWidth="1"/>
    <col min="51" max="51" width="15.421875" style="0" customWidth="1"/>
    <col min="52" max="53" width="16.7109375" style="0" customWidth="1"/>
    <col min="54" max="54" width="12.8515625" style="0" customWidth="1"/>
    <col min="55" max="55" width="11.00390625" style="0" customWidth="1"/>
    <col min="56" max="56" width="8.00390625" style="0" customWidth="1"/>
    <col min="57" max="57" width="12.421875" style="0" customWidth="1"/>
    <col min="58" max="58" width="13.57421875" style="0" customWidth="1"/>
    <col min="59" max="59" width="18.00390625" style="0" customWidth="1"/>
    <col min="60" max="60" width="14.00390625" style="14" customWidth="1"/>
    <col min="61" max="63" width="9.140625" style="14" customWidth="1"/>
  </cols>
  <sheetData>
    <row r="1" spans="14:17" ht="15">
      <c r="N1" s="31"/>
      <c r="O1" s="38" t="s">
        <v>59</v>
      </c>
      <c r="P1" s="38"/>
      <c r="Q1" s="38"/>
    </row>
    <row r="2" spans="14:17" ht="15">
      <c r="N2" s="32"/>
      <c r="O2" s="39" t="s">
        <v>60</v>
      </c>
      <c r="P2" s="39"/>
      <c r="Q2" s="39"/>
    </row>
    <row r="3" spans="14:59" ht="15">
      <c r="N3" s="32"/>
      <c r="O3" s="39" t="s">
        <v>61</v>
      </c>
      <c r="P3" s="39"/>
      <c r="Q3" s="39"/>
      <c r="BE3" s="21"/>
      <c r="BF3" s="21"/>
      <c r="BG3" s="21"/>
    </row>
    <row r="4" spans="14:59" ht="15">
      <c r="N4" s="32"/>
      <c r="O4" s="39" t="s">
        <v>62</v>
      </c>
      <c r="P4" s="39"/>
      <c r="Q4" s="39"/>
      <c r="BE4" s="21"/>
      <c r="BF4" s="21"/>
      <c r="BG4" s="21"/>
    </row>
    <row r="5" spans="14:59" ht="15">
      <c r="N5" s="32"/>
      <c r="O5" s="39" t="s">
        <v>63</v>
      </c>
      <c r="P5" s="39"/>
      <c r="Q5" s="39"/>
      <c r="BE5" s="21"/>
      <c r="BF5" s="21"/>
      <c r="BG5" s="21"/>
    </row>
    <row r="6" spans="14:59" ht="15">
      <c r="N6" s="32"/>
      <c r="O6" s="39" t="s">
        <v>64</v>
      </c>
      <c r="P6" s="39"/>
      <c r="Q6" s="39"/>
      <c r="BE6" s="21"/>
      <c r="BF6" s="21"/>
      <c r="BG6" s="21"/>
    </row>
    <row r="7" spans="14:17" ht="15">
      <c r="N7" s="32"/>
      <c r="O7" s="39" t="s">
        <v>65</v>
      </c>
      <c r="P7" s="39"/>
      <c r="Q7" s="39"/>
    </row>
    <row r="8" spans="14:17" ht="15">
      <c r="N8" s="33"/>
      <c r="O8" s="40" t="s">
        <v>66</v>
      </c>
      <c r="P8" s="40"/>
      <c r="Q8" s="40"/>
    </row>
    <row r="9" spans="14:17" ht="15">
      <c r="N9" s="34"/>
      <c r="O9" s="37" t="s">
        <v>67</v>
      </c>
      <c r="P9" s="37"/>
      <c r="Q9" s="37"/>
    </row>
    <row r="10" spans="1:17" ht="58.5" customHeight="1">
      <c r="A10" s="47" t="s">
        <v>27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2" spans="9:16" ht="15">
      <c r="I12" s="43" t="s">
        <v>14</v>
      </c>
      <c r="J12" s="43"/>
      <c r="K12" s="44"/>
      <c r="L12" s="44"/>
      <c r="M12" s="44"/>
      <c r="N12" s="44"/>
      <c r="O12" s="44"/>
      <c r="P12" s="44"/>
    </row>
    <row r="13" spans="1:27" ht="18" customHeight="1">
      <c r="A13" s="20" t="s">
        <v>15</v>
      </c>
      <c r="I13" s="45" t="s">
        <v>16</v>
      </c>
      <c r="J13" s="46"/>
      <c r="K13" s="46"/>
      <c r="L13" s="46"/>
      <c r="M13" s="46"/>
      <c r="N13" s="46"/>
      <c r="O13" s="46"/>
      <c r="P13" s="46"/>
      <c r="R13" s="22"/>
      <c r="S13" s="22"/>
      <c r="T13" s="24"/>
      <c r="U13" s="23"/>
      <c r="V13" s="23"/>
      <c r="W13" s="23"/>
      <c r="X13" s="23"/>
      <c r="Y13" s="23"/>
      <c r="Z13" s="23"/>
      <c r="AA13" s="19"/>
    </row>
    <row r="14" spans="8:32" ht="13.5" customHeight="1">
      <c r="H14" s="15"/>
      <c r="I14" s="15"/>
      <c r="J14" s="15"/>
      <c r="K14" s="7"/>
      <c r="L14" s="7"/>
      <c r="M14" s="7"/>
      <c r="N14" s="7"/>
      <c r="O14" s="7"/>
      <c r="P14" s="7"/>
      <c r="Q14" s="2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6"/>
      <c r="AE14" s="6"/>
      <c r="AF14" s="6"/>
    </row>
    <row r="15" spans="1:61" ht="36.75" customHeight="1">
      <c r="A15" s="49" t="s">
        <v>6</v>
      </c>
      <c r="B15" s="49"/>
      <c r="C15" s="49"/>
      <c r="D15" s="49"/>
      <c r="E15" s="49"/>
      <c r="F15" s="57" t="s">
        <v>33</v>
      </c>
      <c r="G15" s="58"/>
      <c r="H15" s="49" t="s">
        <v>0</v>
      </c>
      <c r="I15" s="41" t="s">
        <v>28</v>
      </c>
      <c r="J15" s="41" t="s">
        <v>29</v>
      </c>
      <c r="K15" s="51" t="s">
        <v>30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49" t="s">
        <v>31</v>
      </c>
      <c r="AC15" s="49"/>
      <c r="AD15" s="49"/>
      <c r="AE15" s="49"/>
      <c r="AF15" s="49"/>
      <c r="AG15" s="49"/>
      <c r="AH15" s="49"/>
      <c r="AI15" s="49" t="s">
        <v>31</v>
      </c>
      <c r="AJ15" s="49"/>
      <c r="AK15" s="49"/>
      <c r="AL15" s="49"/>
      <c r="AM15" s="49"/>
      <c r="AN15" s="49"/>
      <c r="AO15" s="49"/>
      <c r="AP15" s="49"/>
      <c r="AQ15" s="49"/>
      <c r="AR15" s="54" t="s">
        <v>32</v>
      </c>
      <c r="AS15" s="55"/>
      <c r="AT15" s="55"/>
      <c r="AU15" s="55"/>
      <c r="AV15" s="55"/>
      <c r="AW15" s="55"/>
      <c r="AX15" s="55" t="s">
        <v>32</v>
      </c>
      <c r="AY15" s="55"/>
      <c r="AZ15" s="55"/>
      <c r="BA15" s="55"/>
      <c r="BB15" s="55"/>
      <c r="BC15" s="55"/>
      <c r="BD15" s="55"/>
      <c r="BE15" s="55"/>
      <c r="BF15" s="55"/>
      <c r="BG15" s="56"/>
      <c r="BH15" s="11"/>
      <c r="BI15" s="11"/>
    </row>
    <row r="16" spans="1:61" ht="267" customHeight="1">
      <c r="A16" s="26" t="s">
        <v>2</v>
      </c>
      <c r="B16" s="27" t="s">
        <v>3</v>
      </c>
      <c r="C16" s="27" t="s">
        <v>4</v>
      </c>
      <c r="D16" s="27" t="s">
        <v>5</v>
      </c>
      <c r="E16" s="27" t="s">
        <v>1</v>
      </c>
      <c r="F16" s="27" t="s">
        <v>35</v>
      </c>
      <c r="G16" s="27" t="s">
        <v>36</v>
      </c>
      <c r="H16" s="50"/>
      <c r="I16" s="42"/>
      <c r="J16" s="59"/>
      <c r="K16" s="28" t="s">
        <v>21</v>
      </c>
      <c r="L16" s="36" t="s">
        <v>42</v>
      </c>
      <c r="M16" s="36" t="s">
        <v>43</v>
      </c>
      <c r="N16" s="36" t="s">
        <v>44</v>
      </c>
      <c r="O16" s="36" t="s">
        <v>19</v>
      </c>
      <c r="P16" s="36" t="s">
        <v>20</v>
      </c>
      <c r="Q16" s="36" t="s">
        <v>37</v>
      </c>
      <c r="R16" s="36" t="s">
        <v>22</v>
      </c>
      <c r="S16" s="36" t="s">
        <v>47</v>
      </c>
      <c r="T16" s="36" t="s">
        <v>48</v>
      </c>
      <c r="U16" s="36" t="s">
        <v>49</v>
      </c>
      <c r="V16" s="36" t="s">
        <v>25</v>
      </c>
      <c r="W16" s="28" t="s">
        <v>26</v>
      </c>
      <c r="X16" s="28" t="s">
        <v>40</v>
      </c>
      <c r="Y16" s="28" t="s">
        <v>41</v>
      </c>
      <c r="Z16" s="28" t="s">
        <v>17</v>
      </c>
      <c r="AA16" s="28" t="s">
        <v>18</v>
      </c>
      <c r="AB16" s="36" t="s">
        <v>21</v>
      </c>
      <c r="AC16" s="36" t="s">
        <v>42</v>
      </c>
      <c r="AD16" s="36" t="s">
        <v>43</v>
      </c>
      <c r="AE16" s="36" t="s">
        <v>44</v>
      </c>
      <c r="AF16" s="36" t="s">
        <v>46</v>
      </c>
      <c r="AG16" s="36" t="s">
        <v>54</v>
      </c>
      <c r="AH16" s="28" t="s">
        <v>37</v>
      </c>
      <c r="AI16" s="28" t="s">
        <v>22</v>
      </c>
      <c r="AJ16" s="28" t="s">
        <v>23</v>
      </c>
      <c r="AK16" s="28" t="s">
        <v>24</v>
      </c>
      <c r="AL16" s="36" t="s">
        <v>38</v>
      </c>
      <c r="AM16" s="28" t="s">
        <v>25</v>
      </c>
      <c r="AN16" s="36" t="s">
        <v>26</v>
      </c>
      <c r="AO16" s="36" t="s">
        <v>40</v>
      </c>
      <c r="AP16" s="36" t="s">
        <v>41</v>
      </c>
      <c r="AQ16" s="36" t="s">
        <v>55</v>
      </c>
      <c r="AR16" s="36" t="s">
        <v>18</v>
      </c>
      <c r="AS16" s="36" t="s">
        <v>56</v>
      </c>
      <c r="AT16" s="36" t="s">
        <v>42</v>
      </c>
      <c r="AU16" s="36" t="s">
        <v>43</v>
      </c>
      <c r="AV16" s="36" t="s">
        <v>44</v>
      </c>
      <c r="AW16" s="36" t="s">
        <v>46</v>
      </c>
      <c r="AX16" s="36" t="s">
        <v>20</v>
      </c>
      <c r="AY16" s="36" t="s">
        <v>57</v>
      </c>
      <c r="AZ16" s="36" t="s">
        <v>22</v>
      </c>
      <c r="BA16" s="36" t="s">
        <v>47</v>
      </c>
      <c r="BB16" s="36" t="s">
        <v>48</v>
      </c>
      <c r="BC16" s="36" t="s">
        <v>58</v>
      </c>
      <c r="BD16" s="36" t="s">
        <v>25</v>
      </c>
      <c r="BE16" s="28" t="s">
        <v>26</v>
      </c>
      <c r="BF16" s="36" t="s">
        <v>40</v>
      </c>
      <c r="BG16" s="36" t="s">
        <v>41</v>
      </c>
      <c r="BH16" s="36" t="s">
        <v>55</v>
      </c>
      <c r="BI16" s="36" t="s">
        <v>18</v>
      </c>
    </row>
    <row r="17" spans="1:61" ht="69.75" customHeight="1">
      <c r="A17" s="26">
        <v>1</v>
      </c>
      <c r="B17" s="27" t="s">
        <v>7</v>
      </c>
      <c r="C17" s="27" t="s">
        <v>8</v>
      </c>
      <c r="D17" s="27" t="s">
        <v>9</v>
      </c>
      <c r="E17" s="27">
        <v>5</v>
      </c>
      <c r="F17" s="27" t="s">
        <v>34</v>
      </c>
      <c r="G17" s="26">
        <v>7</v>
      </c>
      <c r="H17" s="26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v>15</v>
      </c>
      <c r="P17" s="26">
        <v>16</v>
      </c>
      <c r="Q17" s="26">
        <v>17</v>
      </c>
      <c r="R17" s="26" t="s">
        <v>45</v>
      </c>
      <c r="S17" s="26">
        <v>19</v>
      </c>
      <c r="T17" s="26">
        <v>20</v>
      </c>
      <c r="U17" s="26">
        <v>21</v>
      </c>
      <c r="V17" s="26" t="s">
        <v>50</v>
      </c>
      <c r="W17" s="26" t="s">
        <v>39</v>
      </c>
      <c r="X17" s="26">
        <v>24</v>
      </c>
      <c r="Y17" s="26" t="s">
        <v>51</v>
      </c>
      <c r="Z17" s="26" t="s">
        <v>52</v>
      </c>
      <c r="AA17" s="26" t="s">
        <v>53</v>
      </c>
      <c r="AB17" s="26">
        <v>28</v>
      </c>
      <c r="AC17" s="26">
        <v>29</v>
      </c>
      <c r="AD17" s="26">
        <v>30</v>
      </c>
      <c r="AE17" s="26">
        <v>31</v>
      </c>
      <c r="AF17" s="26">
        <v>32</v>
      </c>
      <c r="AG17" s="26">
        <v>33</v>
      </c>
      <c r="AH17" s="26">
        <v>34</v>
      </c>
      <c r="AI17" s="26">
        <v>35</v>
      </c>
      <c r="AJ17" s="26">
        <v>36</v>
      </c>
      <c r="AK17" s="26">
        <v>37</v>
      </c>
      <c r="AL17" s="26">
        <v>38</v>
      </c>
      <c r="AM17" s="26">
        <v>39</v>
      </c>
      <c r="AN17" s="26">
        <v>40</v>
      </c>
      <c r="AO17" s="26">
        <v>41</v>
      </c>
      <c r="AP17" s="26">
        <v>42</v>
      </c>
      <c r="AQ17" s="26">
        <v>43</v>
      </c>
      <c r="AR17" s="26">
        <v>44</v>
      </c>
      <c r="AS17" s="26">
        <v>45</v>
      </c>
      <c r="AT17" s="26">
        <v>46</v>
      </c>
      <c r="AU17" s="26">
        <v>47</v>
      </c>
      <c r="AV17" s="26">
        <v>48</v>
      </c>
      <c r="AW17" s="26">
        <v>49</v>
      </c>
      <c r="AX17" s="26">
        <v>50</v>
      </c>
      <c r="AY17" s="26">
        <v>51</v>
      </c>
      <c r="AZ17" s="26">
        <v>52</v>
      </c>
      <c r="BA17" s="26">
        <v>53</v>
      </c>
      <c r="BB17" s="26">
        <v>54</v>
      </c>
      <c r="BC17" s="26">
        <v>55</v>
      </c>
      <c r="BD17" s="26">
        <v>56</v>
      </c>
      <c r="BE17" s="26">
        <v>57</v>
      </c>
      <c r="BF17" s="26">
        <v>58</v>
      </c>
      <c r="BG17" s="26">
        <v>59</v>
      </c>
      <c r="BH17" s="26">
        <v>60</v>
      </c>
      <c r="BI17" s="26">
        <v>61</v>
      </c>
    </row>
    <row r="18" spans="1:63" s="9" customFormat="1" ht="13.5" customHeight="1">
      <c r="A18" s="11"/>
      <c r="B18" s="11"/>
      <c r="C18" s="11"/>
      <c r="D18" s="11"/>
      <c r="E18" s="11"/>
      <c r="F18" s="11"/>
      <c r="G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26"/>
      <c r="BI18" s="11"/>
      <c r="BJ18" s="18"/>
      <c r="BK18" s="18"/>
    </row>
    <row r="19" spans="1:63" s="9" customFormat="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26"/>
      <c r="BI19" s="11"/>
      <c r="BJ19" s="18"/>
      <c r="BK19" s="18"/>
    </row>
    <row r="20" spans="8:60" ht="5.25" customHeight="1"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BH20"/>
    </row>
    <row r="21" spans="1:27" ht="5.25" customHeight="1">
      <c r="A21" s="29" t="s">
        <v>10</v>
      </c>
      <c r="B21" s="29"/>
      <c r="C21" s="29"/>
      <c r="D21" s="29"/>
      <c r="E21" s="29"/>
      <c r="F21" s="29"/>
      <c r="G21" s="29"/>
      <c r="H21" s="29"/>
      <c r="I21" s="29"/>
      <c r="J21" s="29"/>
      <c r="K21" s="16"/>
      <c r="L21" s="16"/>
      <c r="M21" s="16"/>
      <c r="N21" s="16"/>
      <c r="O21" s="16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 customHeight="1">
      <c r="A22" s="30" t="s">
        <v>11</v>
      </c>
      <c r="B22" s="30"/>
      <c r="C22" s="30"/>
      <c r="D22" s="30"/>
      <c r="E22" s="30"/>
      <c r="F22" s="30"/>
      <c r="G22" s="30"/>
      <c r="H22" s="30"/>
      <c r="I22" s="30"/>
      <c r="J22" s="30"/>
      <c r="K22" s="16"/>
      <c r="L22" s="16"/>
      <c r="M22" s="16"/>
      <c r="N22" s="16"/>
      <c r="O22" s="16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1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16"/>
      <c r="L23" s="16"/>
      <c r="M23" s="16"/>
      <c r="N23" s="16"/>
      <c r="O23" s="35"/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29" t="s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16"/>
      <c r="L24" s="16"/>
      <c r="M24" s="16"/>
      <c r="N24" s="16"/>
      <c r="O24" s="16"/>
      <c r="P24" s="1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30" t="s">
        <v>13</v>
      </c>
      <c r="B25" s="30"/>
      <c r="C25" s="30"/>
      <c r="D25" s="30"/>
      <c r="E25" s="30"/>
      <c r="F25" s="30"/>
      <c r="G25" s="30"/>
      <c r="H25" s="30"/>
      <c r="I25" s="30"/>
      <c r="J25" s="30"/>
      <c r="K25" s="16"/>
      <c r="L25" s="16"/>
      <c r="M25" s="16"/>
      <c r="N25" s="16"/>
      <c r="O25" s="16"/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6"/>
      <c r="L26" s="16"/>
      <c r="M26" s="16"/>
      <c r="N26" s="16"/>
      <c r="O26" s="16"/>
      <c r="P26" s="1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8:27" ht="14.25" customHeight="1"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8:27" ht="15"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8:27" ht="15"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8:27" ht="15"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8:27" ht="15"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8:27" ht="15"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8:27" ht="15"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8:27" ht="15"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8:27" ht="15"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8:27" ht="15"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8:27" ht="15">
      <c r="H37" s="2"/>
      <c r="I37" s="2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8:27" ht="15">
      <c r="H38" s="2"/>
      <c r="I38" s="2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8:27" ht="15">
      <c r="H39" s="2"/>
      <c r="I39" s="2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8:27" ht="15"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8:27" ht="15">
      <c r="H41" s="2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8:27" ht="15">
      <c r="H42" s="8"/>
      <c r="I42" s="8"/>
      <c r="J42" s="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8:27" ht="15">
      <c r="H43" s="8"/>
      <c r="I43" s="8"/>
      <c r="J43" s="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8:27" ht="15">
      <c r="H44" s="8"/>
      <c r="I44" s="8"/>
      <c r="J44" s="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8:27" ht="15" hidden="1"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8:27" ht="15" hidden="1"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8:27" ht="15" hidden="1"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</sheetData>
  <sheetProtection/>
  <mergeCells count="13">
    <mergeCell ref="AB15:AH15"/>
    <mergeCell ref="AI15:AQ15"/>
    <mergeCell ref="AR15:AW15"/>
    <mergeCell ref="AX15:BG15"/>
    <mergeCell ref="F15:G15"/>
    <mergeCell ref="J15:J16"/>
    <mergeCell ref="I12:P12"/>
    <mergeCell ref="I13:P13"/>
    <mergeCell ref="A10:Q10"/>
    <mergeCell ref="A15:E15"/>
    <mergeCell ref="H15:H16"/>
    <mergeCell ref="K15:AA15"/>
    <mergeCell ref="I15:I16"/>
  </mergeCells>
  <conditionalFormatting sqref="F14:Q14 BE13:BG14 AX1:AX15 AY1:BD14 AR1:AS15 AT1:AW14 AB1:AC15 AD1:AH14 AI1:AI15 AJ1:AQ14 S14:AA14 Q11:Q12 R1:AA12 F18:P65536 A1:L9 F16:G17 I13 H17:P17 I12:P12 B11:H12 A12:A13 A14:E65536 BJ1:IV65536 BH1:BI15 Q17:BI65536">
    <cfRule type="expression" priority="88" dxfId="3" stopIfTrue="1">
      <formula>HasError()</formula>
    </cfRule>
    <cfRule type="expression" priority="89" dxfId="4" stopIfTrue="1">
      <formula>LockedByCondition()</formula>
    </cfRule>
    <cfRule type="expression" priority="90" dxfId="5" stopIfTrue="1">
      <formula>Locked()</formula>
    </cfRule>
  </conditionalFormatting>
  <dataValidations count="1">
    <dataValidation allowBlank="1" showInputMessage="1" showErrorMessage="1" sqref="BB16:BC16 AX16:AZ16 AM16:AN16 AI16:AK16 AB16:AG16 H15 K16:O16 AR16:AV16 BI1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 differentFirst="1" alignWithMargins="0">
    <oddHeader>&amp;C&amp;P</oddHeader>
  </headerFooter>
  <colBreaks count="3" manualBreakCount="3">
    <brk id="17" max="24" man="1"/>
    <brk id="34" max="24" man="1"/>
    <brk id="4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Терехова</dc:creator>
  <cp:keywords/>
  <dc:description/>
  <cp:lastModifiedBy>Инна В. Безуглова</cp:lastModifiedBy>
  <cp:lastPrinted>2017-05-26T07:11:01Z</cp:lastPrinted>
  <dcterms:created xsi:type="dcterms:W3CDTF">2016-05-06T10:35:10Z</dcterms:created>
  <dcterms:modified xsi:type="dcterms:W3CDTF">2018-07-09T11:57:55Z</dcterms:modified>
  <cp:category/>
  <cp:version/>
  <cp:contentType/>
  <cp:contentStatus/>
</cp:coreProperties>
</file>