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9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I265" i="1"/>
  <c r="H535"/>
  <c r="L474"/>
  <c r="L470"/>
  <c r="L138"/>
  <c r="K531"/>
  <c r="J531"/>
  <c r="F538"/>
  <c r="E538"/>
  <c r="H534"/>
  <c r="H533"/>
  <c r="H532"/>
  <c r="F535"/>
  <c r="F534"/>
  <c r="F533"/>
  <c r="F532"/>
  <c r="E535"/>
  <c r="E534"/>
  <c r="E533"/>
  <c r="E532"/>
  <c r="G278"/>
  <c r="G274"/>
  <c r="G269"/>
  <c r="G270"/>
  <c r="I141"/>
  <c r="I142"/>
  <c r="I146"/>
  <c r="I147"/>
  <c r="L382"/>
  <c r="L377"/>
  <c r="L372"/>
  <c r="G375"/>
  <c r="H93"/>
  <c r="F97"/>
  <c r="I419"/>
  <c r="G419"/>
  <c r="I437"/>
  <c r="L438"/>
  <c r="L434"/>
  <c r="L430"/>
  <c r="L425"/>
  <c r="L421"/>
  <c r="L416"/>
  <c r="L396"/>
  <c r="L391"/>
  <c r="L386"/>
  <c r="H251"/>
  <c r="H246"/>
  <c r="E246"/>
  <c r="E241"/>
  <c r="F241"/>
  <c r="F246"/>
  <c r="F251"/>
  <c r="G251" s="1"/>
  <c r="H221"/>
  <c r="H226"/>
  <c r="H231"/>
  <c r="H236"/>
  <c r="I236" s="1"/>
  <c r="F231"/>
  <c r="F226"/>
  <c r="E221"/>
  <c r="F221"/>
  <c r="I443"/>
  <c r="L449"/>
  <c r="L452"/>
  <c r="L456"/>
  <c r="L459"/>
  <c r="L463"/>
  <c r="L466"/>
  <c r="L445"/>
  <c r="H261"/>
  <c r="F261"/>
  <c r="E261"/>
  <c r="L514"/>
  <c r="L515"/>
  <c r="L516"/>
  <c r="L517"/>
  <c r="L518"/>
  <c r="L519"/>
  <c r="L523"/>
  <c r="L527"/>
  <c r="L512"/>
  <c r="G529"/>
  <c r="G517"/>
  <c r="G518"/>
  <c r="G519"/>
  <c r="G521"/>
  <c r="G523"/>
  <c r="G525"/>
  <c r="G527"/>
  <c r="G516"/>
  <c r="G515"/>
  <c r="I510"/>
  <c r="G499"/>
  <c r="G500"/>
  <c r="G502"/>
  <c r="G504"/>
  <c r="G506"/>
  <c r="G507"/>
  <c r="G508"/>
  <c r="G510"/>
  <c r="G511"/>
  <c r="G512"/>
  <c r="G513"/>
  <c r="G477"/>
  <c r="I476"/>
  <c r="G476"/>
  <c r="G478"/>
  <c r="G479"/>
  <c r="G480"/>
  <c r="G481"/>
  <c r="G482"/>
  <c r="G483"/>
  <c r="G484"/>
  <c r="G485"/>
  <c r="G486"/>
  <c r="G489"/>
  <c r="G490"/>
  <c r="G491"/>
  <c r="G494"/>
  <c r="G495"/>
  <c r="G496"/>
  <c r="G469"/>
  <c r="G470"/>
  <c r="G471"/>
  <c r="G472"/>
  <c r="G473"/>
  <c r="G474"/>
  <c r="G475"/>
  <c r="I467"/>
  <c r="G468"/>
  <c r="G467"/>
  <c r="G454"/>
  <c r="I454"/>
  <c r="G442"/>
  <c r="G444"/>
  <c r="G445"/>
  <c r="G446"/>
  <c r="G447"/>
  <c r="G448"/>
  <c r="G449"/>
  <c r="G450"/>
  <c r="G451"/>
  <c r="G452"/>
  <c r="G453"/>
  <c r="G455"/>
  <c r="G456"/>
  <c r="G458"/>
  <c r="G459"/>
  <c r="G461"/>
  <c r="G462"/>
  <c r="G463"/>
  <c r="G464"/>
  <c r="G465"/>
  <c r="G466"/>
  <c r="G440"/>
  <c r="G437"/>
  <c r="G438"/>
  <c r="I442"/>
  <c r="I444"/>
  <c r="G433"/>
  <c r="G434"/>
  <c r="G435"/>
  <c r="G436"/>
  <c r="G432"/>
  <c r="G424"/>
  <c r="G425"/>
  <c r="G426"/>
  <c r="G427"/>
  <c r="G428"/>
  <c r="G430"/>
  <c r="G431"/>
  <c r="I398"/>
  <c r="I397"/>
  <c r="G383"/>
  <c r="G368"/>
  <c r="L205"/>
  <c r="L201"/>
  <c r="L189"/>
  <c r="L367"/>
  <c r="L363"/>
  <c r="L6"/>
  <c r="L10"/>
  <c r="L15"/>
  <c r="L20"/>
  <c r="L25"/>
  <c r="L30"/>
  <c r="L35"/>
  <c r="L40"/>
  <c r="L45"/>
  <c r="L50"/>
  <c r="L55"/>
  <c r="L60"/>
  <c r="L65"/>
  <c r="L70"/>
  <c r="L75"/>
  <c r="L80"/>
  <c r="L85"/>
  <c r="L89"/>
  <c r="L93"/>
  <c r="L97"/>
  <c r="L101"/>
  <c r="L105"/>
  <c r="L109"/>
  <c r="L113"/>
  <c r="L117"/>
  <c r="L121"/>
  <c r="L124"/>
  <c r="L127"/>
  <c r="L131"/>
  <c r="L135"/>
  <c r="L143"/>
  <c r="L148"/>
  <c r="L153"/>
  <c r="L157"/>
  <c r="L161"/>
  <c r="L165"/>
  <c r="L169"/>
  <c r="L173"/>
  <c r="L177"/>
  <c r="L181"/>
  <c r="L185"/>
  <c r="L193"/>
  <c r="L197"/>
  <c r="L209"/>
  <c r="L213"/>
  <c r="L217"/>
  <c r="L221"/>
  <c r="L226"/>
  <c r="L231"/>
  <c r="L236"/>
  <c r="L239"/>
  <c r="L241"/>
  <c r="L246"/>
  <c r="L251"/>
  <c r="L256"/>
  <c r="L261"/>
  <c r="L266"/>
  <c r="L271"/>
  <c r="L275"/>
  <c r="L280"/>
  <c r="L285"/>
  <c r="L290"/>
  <c r="L295"/>
  <c r="L300"/>
  <c r="L305"/>
  <c r="L310"/>
  <c r="L315"/>
  <c r="L319"/>
  <c r="L324"/>
  <c r="L334"/>
  <c r="L339"/>
  <c r="L343"/>
  <c r="L347"/>
  <c r="L351"/>
  <c r="L355"/>
  <c r="L359"/>
  <c r="G355"/>
  <c r="G357"/>
  <c r="G358"/>
  <c r="G349"/>
  <c r="G348"/>
  <c r="G344"/>
  <c r="G339"/>
  <c r="G340"/>
  <c r="G341"/>
  <c r="G342"/>
  <c r="G343"/>
  <c r="G345"/>
  <c r="G346"/>
  <c r="G347"/>
  <c r="G350"/>
  <c r="G351"/>
  <c r="G359"/>
  <c r="G361"/>
  <c r="G363"/>
  <c r="G365"/>
  <c r="G367"/>
  <c r="G369"/>
  <c r="G370"/>
  <c r="G371"/>
  <c r="G372"/>
  <c r="G373"/>
  <c r="G374"/>
  <c r="G377"/>
  <c r="G379"/>
  <c r="G381"/>
  <c r="G382"/>
  <c r="G384"/>
  <c r="G386"/>
  <c r="G387"/>
  <c r="G388"/>
  <c r="G389"/>
  <c r="G390"/>
  <c r="G391"/>
  <c r="G392"/>
  <c r="G393"/>
  <c r="G394"/>
  <c r="G396"/>
  <c r="G397"/>
  <c r="G398"/>
  <c r="G399"/>
  <c r="G404"/>
  <c r="G405"/>
  <c r="G406"/>
  <c r="G407"/>
  <c r="G408"/>
  <c r="G409"/>
  <c r="G410"/>
  <c r="G411"/>
  <c r="G412"/>
  <c r="G413"/>
  <c r="G414"/>
  <c r="G415"/>
  <c r="G416"/>
  <c r="G417"/>
  <c r="G418"/>
  <c r="G420"/>
  <c r="G421"/>
  <c r="G338"/>
  <c r="G337"/>
  <c r="G335"/>
  <c r="G334"/>
  <c r="G328"/>
  <c r="G327"/>
  <c r="G325"/>
  <c r="G323"/>
  <c r="G322"/>
  <c r="G320"/>
  <c r="G318"/>
  <c r="G316"/>
  <c r="G313"/>
  <c r="G306"/>
  <c r="G299"/>
  <c r="G296"/>
  <c r="G294"/>
  <c r="G298"/>
  <c r="G293"/>
  <c r="G286"/>
  <c r="G287"/>
  <c r="G288"/>
  <c r="G289"/>
  <c r="G290"/>
  <c r="G291"/>
  <c r="G292"/>
  <c r="G295"/>
  <c r="G297"/>
  <c r="G300"/>
  <c r="G301"/>
  <c r="G302"/>
  <c r="G303"/>
  <c r="G304"/>
  <c r="G305"/>
  <c r="G307"/>
  <c r="G308"/>
  <c r="G309"/>
  <c r="G310"/>
  <c r="G311"/>
  <c r="G312"/>
  <c r="G314"/>
  <c r="G315"/>
  <c r="G317"/>
  <c r="G319"/>
  <c r="G321"/>
  <c r="G324"/>
  <c r="G326"/>
  <c r="G336"/>
  <c r="I282"/>
  <c r="G283"/>
  <c r="I277"/>
  <c r="I276"/>
  <c r="G265"/>
  <c r="G266"/>
  <c r="G267"/>
  <c r="G268"/>
  <c r="G271"/>
  <c r="G272"/>
  <c r="G273"/>
  <c r="G275"/>
  <c r="G276"/>
  <c r="G277"/>
  <c r="G279"/>
  <c r="G280"/>
  <c r="G281"/>
  <c r="G282"/>
  <c r="G284"/>
  <c r="G285"/>
  <c r="G259"/>
  <c r="G254"/>
  <c r="I249"/>
  <c r="G248"/>
  <c r="G250"/>
  <c r="G252"/>
  <c r="G253"/>
  <c r="G255"/>
  <c r="G256"/>
  <c r="G257"/>
  <c r="G258"/>
  <c r="G260"/>
  <c r="G262"/>
  <c r="G263"/>
  <c r="G264"/>
  <c r="G243"/>
  <c r="G244"/>
  <c r="G245"/>
  <c r="G247"/>
  <c r="I229"/>
  <c r="I230"/>
  <c r="I232"/>
  <c r="I233"/>
  <c r="I234"/>
  <c r="I235"/>
  <c r="I237"/>
  <c r="I238"/>
  <c r="I239"/>
  <c r="I240"/>
  <c r="I242"/>
  <c r="I243"/>
  <c r="I244"/>
  <c r="I245"/>
  <c r="I246"/>
  <c r="I247"/>
  <c r="I248"/>
  <c r="I252"/>
  <c r="I253"/>
  <c r="I255"/>
  <c r="I256"/>
  <c r="I258"/>
  <c r="I219"/>
  <c r="G218"/>
  <c r="G219"/>
  <c r="G220"/>
  <c r="I217"/>
  <c r="G217"/>
  <c r="I191"/>
  <c r="I193"/>
  <c r="I195"/>
  <c r="I197"/>
  <c r="I199"/>
  <c r="I201"/>
  <c r="I203"/>
  <c r="I205"/>
  <c r="I207"/>
  <c r="I209"/>
  <c r="I211"/>
  <c r="I213"/>
  <c r="I215"/>
  <c r="I222"/>
  <c r="I223"/>
  <c r="I224"/>
  <c r="I225"/>
  <c r="I227"/>
  <c r="I228"/>
  <c r="I181"/>
  <c r="I183"/>
  <c r="I185"/>
  <c r="I187"/>
  <c r="I189"/>
  <c r="H241" l="1"/>
  <c r="I226"/>
  <c r="I231"/>
  <c r="G246"/>
  <c r="I221"/>
  <c r="I251"/>
  <c r="G26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67"/>
  <c r="G168"/>
  <c r="G169"/>
  <c r="G170"/>
  <c r="G171"/>
  <c r="G165"/>
  <c r="G166"/>
  <c r="G164"/>
  <c r="I150"/>
  <c r="I151"/>
  <c r="I152"/>
  <c r="I153"/>
  <c r="I154"/>
  <c r="I155"/>
  <c r="I157"/>
  <c r="I158"/>
  <c r="I159"/>
  <c r="I161"/>
  <c r="I163"/>
  <c r="I165"/>
  <c r="I167"/>
  <c r="I169"/>
  <c r="I170"/>
  <c r="I171"/>
  <c r="I173"/>
  <c r="I174"/>
  <c r="I175"/>
  <c r="I177"/>
  <c r="I178"/>
  <c r="G113"/>
  <c r="I113"/>
  <c r="G114"/>
  <c r="G115"/>
  <c r="I115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I139"/>
  <c r="I140"/>
  <c r="I143"/>
  <c r="I144"/>
  <c r="I145"/>
  <c r="I148"/>
  <c r="G137"/>
  <c r="G136"/>
  <c r="G135"/>
  <c r="G133"/>
  <c r="G132"/>
  <c r="G131"/>
  <c r="G129"/>
  <c r="G128"/>
  <c r="G127"/>
  <c r="I131"/>
  <c r="I133"/>
  <c r="I135"/>
  <c r="I136"/>
  <c r="I137"/>
  <c r="I138"/>
  <c r="I124"/>
  <c r="I126"/>
  <c r="I127"/>
  <c r="I128"/>
  <c r="I129"/>
  <c r="G126"/>
  <c r="G125"/>
  <c r="G124"/>
  <c r="G121"/>
  <c r="G122"/>
  <c r="G123"/>
  <c r="I121"/>
  <c r="I122"/>
  <c r="I123"/>
  <c r="I117"/>
  <c r="I119"/>
  <c r="I109"/>
  <c r="I111"/>
  <c r="I106"/>
  <c r="I107"/>
  <c r="I105"/>
  <c r="I103"/>
  <c r="I101"/>
  <c r="I99"/>
  <c r="G96"/>
  <c r="G97"/>
  <c r="G98"/>
  <c r="G99"/>
  <c r="G100"/>
  <c r="G101"/>
  <c r="I94"/>
  <c r="I95"/>
  <c r="I97"/>
  <c r="I98"/>
  <c r="G102"/>
  <c r="G103"/>
  <c r="G104"/>
  <c r="G105"/>
  <c r="G106"/>
  <c r="G107"/>
  <c r="G108"/>
  <c r="G109"/>
  <c r="G110"/>
  <c r="G111"/>
  <c r="G112"/>
  <c r="G117"/>
  <c r="G118"/>
  <c r="G119"/>
  <c r="G120"/>
  <c r="I90"/>
  <c r="I91"/>
  <c r="I93"/>
  <c r="G86"/>
  <c r="G87"/>
  <c r="G88"/>
  <c r="G89"/>
  <c r="G90"/>
  <c r="G91"/>
  <c r="G92"/>
  <c r="G93"/>
  <c r="G94"/>
  <c r="G95"/>
  <c r="I89"/>
  <c r="G85"/>
  <c r="G81"/>
  <c r="G82"/>
  <c r="G83"/>
  <c r="G84"/>
  <c r="G80"/>
  <c r="I80"/>
  <c r="I81"/>
  <c r="I85"/>
  <c r="I87"/>
  <c r="I75"/>
  <c r="I76"/>
  <c r="I77"/>
  <c r="G79"/>
  <c r="G78"/>
  <c r="G77"/>
  <c r="G76"/>
  <c r="G75"/>
  <c r="G74"/>
  <c r="G73"/>
  <c r="I70"/>
  <c r="I72"/>
  <c r="I65"/>
  <c r="I66"/>
  <c r="I67"/>
  <c r="I62"/>
  <c r="G60"/>
  <c r="G61"/>
  <c r="G62"/>
  <c r="G63"/>
  <c r="G64"/>
  <c r="G65"/>
  <c r="G66"/>
  <c r="G67"/>
  <c r="G68"/>
  <c r="G69"/>
  <c r="G70"/>
  <c r="G71"/>
  <c r="G72"/>
  <c r="G59"/>
  <c r="G57"/>
  <c r="G58"/>
  <c r="G56"/>
  <c r="G55"/>
  <c r="G54"/>
  <c r="G53"/>
  <c r="G52"/>
  <c r="G51"/>
  <c r="G50"/>
  <c r="G49"/>
  <c r="G48"/>
  <c r="G47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20"/>
  <c r="G21"/>
  <c r="G22"/>
  <c r="G23"/>
  <c r="G24"/>
  <c r="G25"/>
  <c r="G16"/>
  <c r="G17"/>
  <c r="G18"/>
  <c r="G19"/>
  <c r="G15"/>
  <c r="I7"/>
  <c r="I8"/>
  <c r="I9"/>
  <c r="I10"/>
  <c r="I11"/>
  <c r="I12"/>
  <c r="I15"/>
  <c r="I16"/>
  <c r="I17"/>
  <c r="I20"/>
  <c r="I22"/>
  <c r="I25"/>
  <c r="I27"/>
  <c r="I30"/>
  <c r="I32"/>
  <c r="I35"/>
  <c r="I37"/>
  <c r="I40"/>
  <c r="I41"/>
  <c r="I42"/>
  <c r="I45"/>
  <c r="I47"/>
  <c r="I50"/>
  <c r="I52"/>
  <c r="I55"/>
  <c r="I57"/>
  <c r="I60"/>
  <c r="I61"/>
  <c r="I6"/>
  <c r="G7"/>
  <c r="G8"/>
  <c r="G9"/>
  <c r="G10"/>
  <c r="G11"/>
  <c r="G12"/>
  <c r="G13"/>
  <c r="G14"/>
  <c r="G6"/>
  <c r="F536"/>
  <c r="E536"/>
  <c r="I347"/>
  <c r="I350"/>
  <c r="I346"/>
  <c r="I345"/>
  <c r="I343"/>
  <c r="I342"/>
  <c r="I341"/>
  <c r="I339"/>
  <c r="I373"/>
  <c r="I374"/>
  <c r="I375"/>
  <c r="I379"/>
  <c r="I381"/>
  <c r="I382"/>
  <c r="I384"/>
  <c r="I336"/>
  <c r="I326"/>
  <c r="I321"/>
  <c r="I317"/>
  <c r="I311"/>
  <c r="I312"/>
  <c r="I314"/>
  <c r="I307"/>
  <c r="I324"/>
  <c r="I315"/>
  <c r="I521"/>
  <c r="I523"/>
  <c r="I525"/>
  <c r="I527"/>
  <c r="I529"/>
  <c r="I519"/>
  <c r="I515"/>
  <c r="I516"/>
  <c r="I517"/>
  <c r="I518"/>
  <c r="I502"/>
  <c r="I504"/>
  <c r="I506"/>
  <c r="I508"/>
  <c r="I500"/>
  <c r="I489"/>
  <c r="I490"/>
  <c r="I491"/>
  <c r="I494"/>
  <c r="I495"/>
  <c r="I496"/>
  <c r="I499"/>
  <c r="I468"/>
  <c r="I469"/>
  <c r="I470"/>
  <c r="I471"/>
  <c r="I472"/>
  <c r="I473"/>
  <c r="I474"/>
  <c r="I475"/>
  <c r="I478"/>
  <c r="I479"/>
  <c r="I481"/>
  <c r="I482"/>
  <c r="I483"/>
  <c r="I484"/>
  <c r="I485"/>
  <c r="I466"/>
  <c r="I463"/>
  <c r="I464"/>
  <c r="I465"/>
  <c r="I459"/>
  <c r="I461"/>
  <c r="I462"/>
  <c r="I458"/>
  <c r="I452"/>
  <c r="I449"/>
  <c r="I451"/>
  <c r="I453"/>
  <c r="I455"/>
  <c r="I456"/>
  <c r="I446"/>
  <c r="I447"/>
  <c r="I448"/>
  <c r="I445"/>
  <c r="I440"/>
  <c r="I435"/>
  <c r="I436"/>
  <c r="I431"/>
  <c r="I432"/>
  <c r="I433"/>
  <c r="I426"/>
  <c r="I427"/>
  <c r="I428"/>
  <c r="I424"/>
  <c r="I421"/>
  <c r="I417"/>
  <c r="I418"/>
  <c r="I420"/>
  <c r="I415"/>
  <c r="I412"/>
  <c r="I411"/>
  <c r="I409"/>
  <c r="I410"/>
  <c r="I407"/>
  <c r="I404"/>
  <c r="I399"/>
  <c r="I392"/>
  <c r="I393"/>
  <c r="I394"/>
  <c r="I287"/>
  <c r="I290"/>
  <c r="I292"/>
  <c r="I295"/>
  <c r="I297"/>
  <c r="I285"/>
  <c r="I262"/>
  <c r="I263"/>
  <c r="I266"/>
  <c r="I267"/>
  <c r="I268"/>
  <c r="I271"/>
  <c r="I273"/>
  <c r="I280"/>
  <c r="I261"/>
  <c r="I486"/>
  <c r="I365"/>
  <c r="I359"/>
  <c r="I361"/>
  <c r="I363"/>
  <c r="I353"/>
  <c r="I355"/>
  <c r="I357"/>
  <c r="I351"/>
  <c r="I241" l="1"/>
  <c r="H538"/>
  <c r="L531"/>
  <c r="G535"/>
  <c r="G536"/>
  <c r="H536"/>
  <c r="I536" s="1"/>
  <c r="I408"/>
  <c r="I387"/>
  <c r="I389"/>
  <c r="I388"/>
  <c r="I416"/>
  <c r="I371"/>
  <c r="I377"/>
  <c r="I396"/>
  <c r="I390"/>
  <c r="I438"/>
  <c r="I319"/>
  <c r="I372"/>
  <c r="I430"/>
  <c r="I425"/>
  <c r="I434"/>
  <c r="I305"/>
  <c r="I334"/>
  <c r="I369"/>
  <c r="I367"/>
  <c r="I368"/>
  <c r="I370"/>
  <c r="I310"/>
  <c r="I301"/>
  <c r="I302"/>
  <c r="I304"/>
  <c r="I513"/>
  <c r="I512"/>
  <c r="I391"/>
  <c r="I275"/>
  <c r="G533" l="1"/>
  <c r="I535"/>
  <c r="G532"/>
  <c r="I532"/>
  <c r="I533"/>
  <c r="G534"/>
  <c r="I534"/>
  <c r="H531"/>
  <c r="F531"/>
  <c r="E531"/>
  <c r="I386"/>
  <c r="I300"/>
  <c r="I531" l="1"/>
  <c r="G531"/>
</calcChain>
</file>

<file path=xl/sharedStrings.xml><?xml version="1.0" encoding="utf-8"?>
<sst xmlns="http://schemas.openxmlformats.org/spreadsheetml/2006/main" count="1172" uniqueCount="198">
  <si>
    <t>Ответственный исполнитель</t>
  </si>
  <si>
    <t>№ п/п</t>
  </si>
  <si>
    <t>Предусмотрено</t>
  </si>
  <si>
    <t>Предусмотрено государственной программой</t>
  </si>
  <si>
    <t>Выполнение показателей (индикаторов) госпрограммы (подпрограммы)</t>
  </si>
  <si>
    <t xml:space="preserve">Выполнено в полном объеме </t>
  </si>
  <si>
    <t>Выполнение основных мероприятий подпрограмм госпрограммы</t>
  </si>
  <si>
    <t>Выполнение контрольных событий подпрограмм госпрограммы</t>
  </si>
  <si>
    <t>Выполнено</t>
  </si>
  <si>
    <t>«Развитие здравоохранения в Курской области»</t>
  </si>
  <si>
    <t>Подпрограмма 1 «Профилактика заболеваний и формирование здорового образа жизни. Развитие первичной медико-санитарной помощи»</t>
  </si>
  <si>
    <t>«Развитие образования в Курской области»</t>
  </si>
  <si>
    <t>Комитет образования и науки Курской области</t>
  </si>
  <si>
    <t>Подпрограмма 1  «Развитие дошкольного и общего образования детей»</t>
  </si>
  <si>
    <t>Подпрограмма 2  «Развитие дополнительного образования и системы воспитания детей»</t>
  </si>
  <si>
    <t>Подпрограмма 3 «Развитие профессионального образования»</t>
  </si>
  <si>
    <t>Подпрограмма 4 «Развитие системы оценки качества образования и информационной прозрачности системы образования»</t>
  </si>
  <si>
    <t xml:space="preserve">Подпрограмма 5 «Обеспечение реализации государственной программы Курской области «Развитие образования в Курской области» и прочие мероприятия в области образования» </t>
  </si>
  <si>
    <t>«Социальная поддержка граждан в Курской области»</t>
  </si>
  <si>
    <t>Комитет социального обеспечения Курской области</t>
  </si>
  <si>
    <t>Департамент по опеке и попечительству, семейной и демографической политике Курской области</t>
  </si>
  <si>
    <t>Подпрограмма 1 «Развитие мер социальной поддержки отдельных категорий граждан»</t>
  </si>
  <si>
    <t>Подпрограмма 2 «Модернизация и развитие социального обслуживания населения»</t>
  </si>
  <si>
    <t>Подпрограмма 3 «Улучшение демографической ситуации, совершенствование социальной поддержки семьи и детей»</t>
  </si>
  <si>
    <t>Подпрограмма 4 «Повышение эффективности государственной поддержки социально ориентированных некоммерческих организаций»</t>
  </si>
  <si>
    <t>Подпрограмма 5 «Повышение уровня и качества жизни пожилых людей»</t>
  </si>
  <si>
    <t>Подпрограмма 6 «Обеспечение реализации государственной программы и прочие мероприятия в области социального обеспечения»</t>
  </si>
  <si>
    <t>«Обеспечение доступным и комфортным жильем и коммунальными услугами граждан в Курской области»</t>
  </si>
  <si>
    <t>Комитет строительства и архитектуры Курской области</t>
  </si>
  <si>
    <t>Комитет жилищно-коммунального хозяйства и ТЭК Курской области</t>
  </si>
  <si>
    <t>Подпрограмма 1 «Создание условий для обеспечения доступным и комфортным жильем граждан в Курской области»</t>
  </si>
  <si>
    <t>Подпрограмма 2 «Обеспечение качественными услугами ЖКХ населения Курской области»</t>
  </si>
  <si>
    <t>«Содействие занятости населения в Курской области»</t>
  </si>
  <si>
    <t>Комитет по труду и занятости населения Курской области</t>
  </si>
  <si>
    <t>Подпрограмма 2 «Развитие институтов рынка труда»</t>
  </si>
  <si>
    <t>Подпрограмма 1 «Активная политика  занятости населения  и социальная поддержка безработных граждан»</t>
  </si>
  <si>
    <t>«Создание условий для эффективного исполнения полномочий в сфере юстиции»</t>
  </si>
  <si>
    <t>Административно-правовой комитет Администрации Курской области</t>
  </si>
  <si>
    <t>Комитет ЗАГС Курской области</t>
  </si>
  <si>
    <t>Подпрограмма 1 «Развитие системы органов ЗАГС Курской области»</t>
  </si>
  <si>
    <t>Подпрограмма 2 «Составление (изменение) списков кандидатов в присяжные заседатели»</t>
  </si>
  <si>
    <t>Подпрограмма 3 «Развитие мировой юстиции Курской области»</t>
  </si>
  <si>
    <t>Комитет здравоохранения Курской области</t>
  </si>
  <si>
    <t>Подпрограмма 1 «Профилактика наркомании»</t>
  </si>
  <si>
    <t>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</si>
  <si>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1 «Снижение рисков и смягчение последствий чрезвычайных ситуаций природного и техногенного характера в Курской области»</t>
  </si>
  <si>
    <t>Подпрограмма 2 «Пожарная безопасность и защита населения Курской области»</t>
  </si>
  <si>
    <t>Подпрограмма 3 «Обеспечение биологической и химической безопасности Курской области»</t>
  </si>
  <si>
    <t>Подпрограмма 4 «Обеспечение реализации государственной программы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</si>
  <si>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«Развитие культуры в Курской области»</t>
  </si>
  <si>
    <t>Комитет по культуре Курской области</t>
  </si>
  <si>
    <t>Подпрограмма 1 «Наследие»</t>
  </si>
  <si>
    <t>Подпрограмма 2 «Искусство»</t>
  </si>
  <si>
    <t>«Развитие физической культуры и спорта в Курской области»</t>
  </si>
  <si>
    <t>Комитет по физической культуре и спорту Курской области</t>
  </si>
  <si>
    <t>Подпрограмма 1 «Развитие физической культуры и массового спорта в Курской области»</t>
  </si>
  <si>
    <t>Подпрограмма 2 «Создание условий для успешного выступления спортсменов Курской области на межрегиональных, всероссийских и международных спортивных соревнованиях»</t>
  </si>
  <si>
    <t>Подпрограмма 3 «Управление развитием отрасли физической культуры и спорта»</t>
  </si>
  <si>
    <t>«Повышение эффективности реализации молодёжной политики, создание благоприятных условий для развития туризма и развитие системы оздоровления и отдыха детей в Курской области»</t>
  </si>
  <si>
    <t>Комитет по делам молодёжи и туризму Курской области</t>
  </si>
  <si>
    <t>Подпрограмма 1«Молодежь Курской области»</t>
  </si>
  <si>
    <t>Подпрограмма 2 «Туризм»</t>
  </si>
  <si>
    <t>Подпрограмма 3 «Оздоровление и отдых детей»</t>
  </si>
  <si>
    <t>Подпрограмма 4      «Обеспечение реализации государственной программы «Повышение эффективности реализации молодежной политики, создание благопри-ятных условий для развития туризма и развитие системы оздоровления и отдыха детей в Курской области»</t>
  </si>
  <si>
    <t>«Развитие архивного дела в Курской области»</t>
  </si>
  <si>
    <t>Архивное управление Курской области</t>
  </si>
  <si>
    <t>Подпрограмма 1  «Организация хранения, ком-плектования и использования документов Архивного фонда Курской области и иных архивных документов»</t>
  </si>
  <si>
    <t>Подпрограмма 2 «Обеспечение условий для реализации государственной программы Курской области «Развитие архивного дела в Курской области»</t>
  </si>
  <si>
    <t>«Развитие экономики и внешних связей Курской области»</t>
  </si>
  <si>
    <t>Комитет по экономике и развитию Курской области</t>
  </si>
  <si>
    <t>Комитет информатизации, государственных и муниципальных услуг Курской области</t>
  </si>
  <si>
    <t>Администрация Курской области (комитет Администрации Курской области по развитию внешних связей)</t>
  </si>
  <si>
    <t>Подпрограмма 1 «Создание благоприятных условий для привлечения инвестиций в экономику Курской области»</t>
  </si>
  <si>
    <t>Подпрограмма 2 «Развитие малого и среднего предпринимательства в Курской области»</t>
  </si>
  <si>
    <t>Подпрограмма 3 «Повышение доступности государственных и муниципальных услуг в Курской области»</t>
  </si>
  <si>
    <t>Подпрограмма 5 «О реализации на территории Курской области государственной политики Российской Федерации в отношении соотечественников, проживающих за рубежом»</t>
  </si>
  <si>
    <t>Подпрограмма 6 «Использование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области»</t>
  </si>
  <si>
    <t>Подпрограмма 7 «Обеспечение реализации государственной программы Курской области «Развитие экономики и внешних связей Курской области»</t>
  </si>
  <si>
    <t>«Развитие промышленности в Курской области и повышение ее конкурентоспособности»</t>
  </si>
  <si>
    <t>Комитет промышлен-ности, транспорта и связи Курской области</t>
  </si>
  <si>
    <t>Подпрограмма 1 «Модернизация и развитие инновационной деятельности в обрабатывающих отраслях промышленного комплекса Курской области»</t>
  </si>
  <si>
    <t>«Развитие информационного общества в Курской области»</t>
  </si>
  <si>
    <t>Подпрограмма 1  «Электронное правительство»</t>
  </si>
  <si>
    <t>Подпрограмма 2  «Развитие системы защиты информации Курской области»</t>
  </si>
  <si>
    <t>Подпрограмма 3  «Обеспечение реализации государственной программы Курской области «Развитие информационного общества в Курской области»</t>
  </si>
  <si>
    <t>«Развитие транспортной системы, обеспечение перевозки пассажиров в Курской области и безопасности дорожного движения»</t>
  </si>
  <si>
    <t>Дорожное управление Курской области</t>
  </si>
  <si>
    <t>Подпрограмма 1 «Развитие сети автомобильных дорог Курской области»</t>
  </si>
  <si>
    <t>Подпрограмма 2 «Развитие пассажирских перевозок в Курской области»</t>
  </si>
  <si>
    <t>Подпрограмма 3 «Повышение безопасности дорожного движения в Курской области»</t>
  </si>
  <si>
    <t>«Развитие сельского хозяйства и регулирова-ние рынков сельскохо-зяйственной продукции, сырья и продовольствия в Курской области»</t>
  </si>
  <si>
    <t>Управление ветеринарии Курской области</t>
  </si>
  <si>
    <t>Комитет агропромышленного комплекса Курской области</t>
  </si>
  <si>
    <t>Подпрограмма 1  «Развитие отраслей сельского хозяйства, пищевой и перерабатывающей промышленности Курской области на 2014-2020 годы»</t>
  </si>
  <si>
    <t>Подпрограмма 2 «Устойчивое развитие сельских территорий Курской области на 2014-2017 годы и на период до 2020 года»</t>
  </si>
  <si>
    <t>Подпрограмма 3 «Развитие мелиорации земель сельскохозяйственного назначения Курской области на 2014-2020 годы»</t>
  </si>
  <si>
    <t>Подпрограмма 4  «Обеспечение эпизоотического и ветеринарно-санитарного благополучия территории Курской области на 2014-2020 годы»</t>
  </si>
  <si>
    <t>Подпрограмма 6  «Обеспечение реализации государственной программы Курской области «Развитие сельского хозяйства и регулирование рынков сель-скохозяйственной продукции, сырья и продовольствия в Курской области»</t>
  </si>
  <si>
    <t>Департамент экологической безопасности и природопользования Курской области</t>
  </si>
  <si>
    <t>Подпрограмма 1 «Экология и природные ресурсы Курской области»</t>
  </si>
  <si>
    <t>Подпрограмма 2 «Развитие водохозяйственного комплекса Курской области»</t>
  </si>
  <si>
    <t>Подпрограмма 3 «Обеспечение реализации государственной программы Курской области «Воспроиз-водство и использование природных ресурсов, охрана окружающей среды в Курской области»</t>
  </si>
  <si>
    <t>Подпрограмма 4 «Экология и чистая вода в Курской области» на 2014 - 2020 годы</t>
  </si>
  <si>
    <t>Подпрограмма 5 «Охрана, воспроизводство и рациональное использование объектов животного мира и среды их обитания на территории Курской области»</t>
  </si>
  <si>
    <t>«Развитие лесного хозяйства в Курской области»</t>
  </si>
  <si>
    <t>Комитет лесного хозяйства Курской области</t>
  </si>
  <si>
    <t>Подпрограмма 3 «Воспроизводство лесов»</t>
  </si>
  <si>
    <t>Подпрограмма 4 «Обеспечение реализации государственной программы»</t>
  </si>
  <si>
    <t>«Повышение энергоэффективности и развитие энергетики в Курской области»</t>
  </si>
  <si>
    <t>Комитет ЖКХ и ТЭК Курской области</t>
  </si>
  <si>
    <t>Подпрограмма 1 «Энергосбережение и повышение энергетической эффективности в Курской области»</t>
  </si>
  <si>
    <t>Подпрограмма 2 «Развитие и модернизация электроэнергетики в Курской области»</t>
  </si>
  <si>
    <t>«Реализация государственной политики в сфере печати и массовой информации в Курской области»</t>
  </si>
  <si>
    <t>Комитет информации и печати Курской области</t>
  </si>
  <si>
    <t>Комитет финансов Курской области</t>
  </si>
  <si>
    <t>«Управление государственным имуществом Курской области»</t>
  </si>
  <si>
    <t>Подпрограмма 1 «Совершенствование системы управления государственным имуществом и земельными ресурсами на территории Курской области»</t>
  </si>
  <si>
    <t>Подпрограмма 2 «Обеспечение реализации государственной программы Курской области «Управление государственным имуществом Курской области»</t>
  </si>
  <si>
    <t>Комитет по управлению имуществом Курской области</t>
  </si>
  <si>
    <t>х</t>
  </si>
  <si>
    <t>Федеральный бюджет</t>
  </si>
  <si>
    <t>Областной бюджет</t>
  </si>
  <si>
    <t>Местные бюджеты</t>
  </si>
  <si>
    <t>Внебюджетные источники</t>
  </si>
  <si>
    <t>Территориальный фонд ОМС</t>
  </si>
  <si>
    <t>Итого по всем государственным программам,  в  т. ч.</t>
  </si>
  <si>
    <t>Отклонения            (+, -)            (гр.6 - гр.5)</t>
  </si>
  <si>
    <t>% выполнения (гр.8/6)</t>
  </si>
  <si>
    <t>Источники финансирования</t>
  </si>
  <si>
    <t>Всего</t>
  </si>
  <si>
    <t>областной бюджет</t>
  </si>
  <si>
    <t>федеральный бюджет</t>
  </si>
  <si>
    <t>террит.фонд ОМС</t>
  </si>
  <si>
    <t>Комитет региональной безопасности Курской области</t>
  </si>
  <si>
    <t>ВЦП  «Поддержка начинающих фермеров и развитие семей-ных животноводческих форм на базе крестьянских (фермерских) хозяйств Курской области на 2013-2015 годы»</t>
  </si>
  <si>
    <t>ВЦП  "Создание мощностей по убою и глубокой переработке свиней в Курской области на 2015-2017 годы"</t>
  </si>
  <si>
    <t>Подпрограмма 5 «Развитие заготовительной и перерабатывающей деятельности в Курской области на 2014-2020 годы»</t>
  </si>
  <si>
    <t>«Воспроизводство и использование природных ресурсов, охрана окружающей среды в Курской области»</t>
  </si>
  <si>
    <t xml:space="preserve">«Создание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области» </t>
  </si>
  <si>
    <t>Подпрограмма 2 «Управление государственным долгом Курской области»</t>
  </si>
  <si>
    <t>Подпрограмма 3 «Эффективная система межбюджетных отношений в Курской области»</t>
  </si>
  <si>
    <t>Подпрограмма 4 «Обеспечение реализации государственной программы Курской области «Создание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области»</t>
  </si>
  <si>
    <t>Подпрограмма 1 "Осуществление бюджетного процесса на территории Курской области"</t>
  </si>
  <si>
    <t>внебюджетные источники</t>
  </si>
  <si>
    <t>Объем финансирования государственной программы  (тыс.рублей)</t>
  </si>
  <si>
    <t>местные бюджеты</t>
  </si>
  <si>
    <t>местные источники</t>
  </si>
  <si>
    <t>ВЦП  «Развитие овощеводства защищенного грунта Курской области на 2013-2015 годы"</t>
  </si>
  <si>
    <t>Подпрограмма 2 «Развитие предприятий промышленности строительных материалов и индустриального домостроения в Курской области»</t>
  </si>
  <si>
    <t>Наименование государственной программы (подпрограммы)</t>
  </si>
  <si>
    <t>доля выполнен-ных в полном объеме, %</t>
  </si>
  <si>
    <t>«Обеспечение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области»</t>
  </si>
  <si>
    <t>Комитет агропромышлен-ного комплекса Курской области</t>
  </si>
  <si>
    <t>Информация о реализации государственных программ Курской области за 2016 год</t>
  </si>
  <si>
    <t>Подпрограмма Б "Финансовое обеспечение территориальной программ обязательного медицинского страхования Курской области"</t>
  </si>
  <si>
    <t>Подпрограмма 3 "Охрана здоровья матери и ребенка"</t>
  </si>
  <si>
    <t>Подпрограмма 5 «Оказание паллиативной помощи, в том числе детям»</t>
  </si>
  <si>
    <t>Подпрограмма 6 «Кадровое обеспечение системы здравоохранения Курской области»</t>
  </si>
  <si>
    <t>Подпрограмма 7 «Экспертиза и контрольно-надзорные функции в сфере охраны здоровья»</t>
  </si>
  <si>
    <t>Подпрограмма 8 «Управление государственной программой  и обеспечение условий реализации»</t>
  </si>
  <si>
    <t>Подпрограмма 9 "Развитие скорой, в том числе скорой специализированной медицинской помощи, медицинской эвакуации, первичной медико-санитарной помощи в неотложной форме и специализированной медицинской помощи в экстренной форме"</t>
  </si>
  <si>
    <t xml:space="preserve"> -</t>
  </si>
  <si>
    <t xml:space="preserve"> - </t>
  </si>
  <si>
    <t xml:space="preserve">Подпрограмма 6 "Создание новых мест в общеобразовательных организациях Курской области в соответствии с прогнозируемой потребностью и своевременными условиями обучения на 2016 - 2025 годы"
</t>
  </si>
  <si>
    <t>Подпрограмма 1  «Совершенствование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Курской области»</t>
  </si>
  <si>
    <t>Подпрограмма 2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области»</t>
  </si>
  <si>
    <t>Подпрограмма 3 «Информационно-методическое и кадровое обеспечение системы реабилитации и социальной интеграции инвалидов в Курской области»</t>
  </si>
  <si>
    <t>Подпрограмма 5 «Использование спутниковых навигационных и других результатов космической деятельности в интересах развития Курской области»</t>
  </si>
  <si>
    <t>местные     бюджеты</t>
  </si>
  <si>
    <t>Подпрограмма 4 «Развитие внешнеэкономической деятельности Курской области и межрегиональных связей с регионами Российской Федерации»</t>
  </si>
  <si>
    <t>Оценка эффективности госпрограммы за 2016 год</t>
  </si>
  <si>
    <t>ВЦП  «Поддержка начинающих фермеров и развитие семейных животноводческих ферм на базе крестьянских (фермерских) хозяйств Курской области на 2016 - 2018 годы»</t>
  </si>
  <si>
    <t>ВЦП  «Создание мощностей по убою и глубокой переработке свиней в Курской области на 2015 - 2017 годы»</t>
  </si>
  <si>
    <t>ВЦП   «Предотвращение заноса и распространения вируса африканской чумы свиней на территории Курской области в 2016 - 2018 годах»</t>
  </si>
  <si>
    <t>Подпрограмма 1 «Охрана, защита и воспроизводство лесов»</t>
  </si>
  <si>
    <t>Подпрограмма 2 «Обеспечение реализации государственной программы»</t>
  </si>
  <si>
    <t>Подпрограмма 2 «Обеспечение реализации государственной политики Курской области в сфере печати и массовой информации»</t>
  </si>
  <si>
    <t>Эффективность  государственной программы Курской области высокая</t>
  </si>
  <si>
    <t>Управление по обеспечению деятельности мировых судей Курской области</t>
  </si>
  <si>
    <t>Эффективность  государственной программы Курской области средняя</t>
  </si>
  <si>
    <t>Фактически предусмотрено на реализацию госпрограммы (областной и федеральный бюджеты - по сводной бюд-жетной росписи на 31.12.2016)</t>
  </si>
  <si>
    <t>Подпрограмма 4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области»</t>
  </si>
  <si>
    <t>Фактические расходы (областной и федеральный бюджеты - кассовый расход)</t>
  </si>
  <si>
    <t>Эффективность  государственной программы Курской области удовлетворительная</t>
  </si>
  <si>
    <t xml:space="preserve">         в том числе:</t>
  </si>
  <si>
    <t xml:space="preserve">        в том числе:</t>
  </si>
  <si>
    <t>Подпрограмма 2  «Совершенствование оказания специализированной, включая высокотех-нологичную, медицинской помощи»</t>
  </si>
  <si>
    <t>Подпрограмма 4 «Развитие медицинской реабилитации и санаторно-курортного лечения, в том числе детей»</t>
  </si>
  <si>
    <t>Подпрограмма 3 «Обеспечение реализации государственной программы Курской области "Содействие занятости населения в Курской области»</t>
  </si>
  <si>
    <t>Подпрограмма 2 «Медицинская и социальная реабилитация больных наркоманией в Курской области»</t>
  </si>
  <si>
    <t>Подпрограмма 3 «Обеспечение условий реализации государственной программы"</t>
  </si>
  <si>
    <t>Подпрограмма 5 "Организация и осуществление внутреннего государственного финансового контроля в финансово-бюджетной сфере и в сфере закупок"</t>
  </si>
  <si>
    <t>Комитет потребительского рынка, развития малого предпринима-тельства и лицензирования Курской области</t>
  </si>
  <si>
    <t>Комитет ЖКХ и ТЭК Курской области, Департамент экологической безопасности и природопользования Курской области, Администрация Курской области</t>
  </si>
  <si>
    <t xml:space="preserve">Подпрограмма 1  «Обеспечение эффективной информационной политики и развитие государственных средств массовой информации»
</t>
  </si>
  <si>
    <r>
      <t xml:space="preserve">«Программа Курской области по оказанию содействия добровольному переселению в Российскую Федерацию соотечественников, про-живающих за рубежом», на 2013-2021 годы </t>
    </r>
    <r>
      <rPr>
        <sz val="9"/>
        <color rgb="FF000000"/>
        <rFont val="Times New Roman"/>
        <family val="1"/>
        <charset val="204"/>
      </rPr>
      <t xml:space="preserve"> (госпрограмма подпрограмм не имеет)</t>
    </r>
  </si>
  <si>
    <t>«Профилактика наркомании, медицинская и социальная реабилитация больных наркоманией в Курской области»</t>
  </si>
  <si>
    <t>Комитет промышленности, транспорта и связи Курской области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</si>
</sst>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0"/>
    <numFmt numFmtId="166" formatCode="0.0"/>
    <numFmt numFmtId="167" formatCode="_-* #,##0_р_._-;\-* #,##0_р_._-;_-* &quot;-&quot;??_р_._-;_-@_-"/>
    <numFmt numFmtId="168" formatCode="_-* #,##0.0_р_._-;\-* #,##0.0_р_._-;_-* &quot;-&quot;??_р_._-;_-@_-"/>
  </numFmts>
  <fonts count="30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.5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218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8" fillId="0" borderId="0" xfId="0" applyFont="1" applyFill="1"/>
    <xf numFmtId="165" fontId="18" fillId="0" borderId="0" xfId="0" applyNumberFormat="1" applyFont="1" applyFill="1"/>
    <xf numFmtId="0" fontId="20" fillId="0" borderId="0" xfId="0" applyFont="1" applyFill="1"/>
    <xf numFmtId="1" fontId="18" fillId="0" borderId="0" xfId="0" applyNumberFormat="1" applyFont="1" applyFill="1"/>
    <xf numFmtId="3" fontId="18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/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8" fontId="2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0" xfId="0" applyFont="1" applyFill="1"/>
    <xf numFmtId="166" fontId="1" fillId="0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8" fontId="1" fillId="0" borderId="1" xfId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/>
    <xf numFmtId="166" fontId="0" fillId="0" borderId="3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164" fontId="1" fillId="0" borderId="1" xfId="1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166" fontId="2" fillId="0" borderId="1" xfId="1" applyNumberFormat="1" applyFont="1" applyFill="1" applyBorder="1" applyAlignment="1">
      <alignment horizontal="center" vertical="top"/>
    </xf>
    <xf numFmtId="168" fontId="2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8" fillId="0" borderId="0" xfId="0" applyFont="1" applyFill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166" fontId="26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9"/>
  <sheetViews>
    <sheetView tabSelected="1" zoomScale="120" zoomScaleNormal="120" workbookViewId="0">
      <pane xSplit="4" ySplit="5" topLeftCell="E528" activePane="bottomRight" state="frozen"/>
      <selection pane="topRight" activeCell="E1" sqref="E1"/>
      <selection pane="bottomLeft" activeCell="A6" sqref="A6"/>
      <selection pane="bottomRight" activeCell="M545" sqref="M545:Q545"/>
    </sheetView>
  </sheetViews>
  <sheetFormatPr defaultRowHeight="15"/>
  <cols>
    <col min="1" max="1" width="4.85546875" style="19" customWidth="1"/>
    <col min="2" max="2" width="20.7109375" style="115" customWidth="1"/>
    <col min="3" max="3" width="13.140625" style="116" customWidth="1"/>
    <col min="4" max="4" width="12.28515625" style="19" customWidth="1"/>
    <col min="5" max="5" width="12.42578125" style="19" customWidth="1"/>
    <col min="6" max="6" width="12.28515625" style="19" customWidth="1"/>
    <col min="7" max="7" width="11.42578125" style="19" customWidth="1"/>
    <col min="8" max="8" width="11.85546875" style="19" customWidth="1"/>
    <col min="9" max="9" width="8.85546875" style="19" customWidth="1"/>
    <col min="10" max="10" width="7.85546875" style="19" customWidth="1"/>
    <col min="11" max="11" width="8.7109375" style="19" customWidth="1"/>
    <col min="12" max="12" width="8.140625" style="19" customWidth="1"/>
    <col min="13" max="13" width="6.85546875" style="19" customWidth="1"/>
    <col min="14" max="14" width="5.85546875" style="19" customWidth="1"/>
    <col min="15" max="15" width="6.5703125" style="19" customWidth="1"/>
    <col min="16" max="16" width="6.140625" style="19" customWidth="1"/>
    <col min="17" max="17" width="12.28515625" style="19" customWidth="1"/>
    <col min="18" max="16384" width="9.140625" style="19"/>
  </cols>
  <sheetData>
    <row r="1" spans="1:18" ht="23.25" customHeight="1">
      <c r="A1" s="166" t="s">
        <v>153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8" ht="12" customHeight="1">
      <c r="A2" s="74"/>
      <c r="B2" s="7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8" ht="45" customHeight="1">
      <c r="A3" s="169" t="s">
        <v>1</v>
      </c>
      <c r="B3" s="164" t="s">
        <v>149</v>
      </c>
      <c r="C3" s="167" t="s">
        <v>0</v>
      </c>
      <c r="D3" s="148" t="s">
        <v>128</v>
      </c>
      <c r="E3" s="168" t="s">
        <v>144</v>
      </c>
      <c r="F3" s="168"/>
      <c r="G3" s="168"/>
      <c r="H3" s="168"/>
      <c r="I3" s="168"/>
      <c r="J3" s="168" t="s">
        <v>4</v>
      </c>
      <c r="K3" s="168"/>
      <c r="L3" s="168"/>
      <c r="M3" s="168" t="s">
        <v>6</v>
      </c>
      <c r="N3" s="168"/>
      <c r="O3" s="168" t="s">
        <v>7</v>
      </c>
      <c r="P3" s="168"/>
      <c r="Q3" s="167" t="s">
        <v>170</v>
      </c>
      <c r="R3" s="76"/>
    </row>
    <row r="4" spans="1:18" ht="113.25" customHeight="1">
      <c r="A4" s="169"/>
      <c r="B4" s="164"/>
      <c r="C4" s="167"/>
      <c r="D4" s="156"/>
      <c r="E4" s="77" t="s">
        <v>3</v>
      </c>
      <c r="F4" s="77" t="s">
        <v>180</v>
      </c>
      <c r="G4" s="77" t="s">
        <v>126</v>
      </c>
      <c r="H4" s="77" t="s">
        <v>182</v>
      </c>
      <c r="I4" s="77" t="s">
        <v>127</v>
      </c>
      <c r="J4" s="77" t="s">
        <v>2</v>
      </c>
      <c r="K4" s="77" t="s">
        <v>5</v>
      </c>
      <c r="L4" s="77" t="s">
        <v>150</v>
      </c>
      <c r="M4" s="78" t="s">
        <v>2</v>
      </c>
      <c r="N4" s="78" t="s">
        <v>8</v>
      </c>
      <c r="O4" s="78" t="s">
        <v>2</v>
      </c>
      <c r="P4" s="78" t="s">
        <v>8</v>
      </c>
      <c r="Q4" s="167"/>
      <c r="R4" s="76"/>
    </row>
    <row r="5" spans="1:18">
      <c r="A5" s="79">
        <v>1</v>
      </c>
      <c r="B5" s="80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  <c r="M5" s="79">
        <v>13</v>
      </c>
      <c r="N5" s="79">
        <v>14</v>
      </c>
      <c r="O5" s="79">
        <v>15</v>
      </c>
      <c r="P5" s="79">
        <v>16</v>
      </c>
      <c r="Q5" s="79">
        <v>17</v>
      </c>
    </row>
    <row r="6" spans="1:18" ht="14.25" customHeight="1">
      <c r="A6" s="146">
        <v>1</v>
      </c>
      <c r="B6" s="165" t="s">
        <v>9</v>
      </c>
      <c r="C6" s="155" t="s">
        <v>42</v>
      </c>
      <c r="D6" s="5" t="s">
        <v>129</v>
      </c>
      <c r="E6" s="14">
        <v>17363574.079</v>
      </c>
      <c r="F6" s="14">
        <v>17366579.079</v>
      </c>
      <c r="G6" s="20">
        <f>F6-E6</f>
        <v>3005</v>
      </c>
      <c r="H6" s="14">
        <v>17293333.719000001</v>
      </c>
      <c r="I6" s="44">
        <f>ROUND(H6/F6 *100,3)</f>
        <v>99.578000000000003</v>
      </c>
      <c r="J6" s="3">
        <v>91</v>
      </c>
      <c r="K6" s="3">
        <v>72</v>
      </c>
      <c r="L6" s="38">
        <f t="shared" ref="L6:L60" si="0">K6*100/J6</f>
        <v>79.120879120879124</v>
      </c>
      <c r="M6" s="3">
        <v>38</v>
      </c>
      <c r="N6" s="3">
        <v>38</v>
      </c>
      <c r="O6" s="3">
        <v>51</v>
      </c>
      <c r="P6" s="3">
        <v>48</v>
      </c>
      <c r="Q6" s="133" t="s">
        <v>177</v>
      </c>
    </row>
    <row r="7" spans="1:18" ht="22.5">
      <c r="A7" s="147"/>
      <c r="B7" s="165"/>
      <c r="C7" s="155"/>
      <c r="D7" s="15" t="s">
        <v>131</v>
      </c>
      <c r="E7" s="12">
        <v>483667.9</v>
      </c>
      <c r="F7" s="12">
        <v>487272.9</v>
      </c>
      <c r="G7" s="13">
        <f t="shared" ref="G7:G59" si="1">F7-E7</f>
        <v>3605</v>
      </c>
      <c r="H7" s="12">
        <v>486150.71299999999</v>
      </c>
      <c r="I7" s="45">
        <f t="shared" ref="I7:I65" si="2">ROUND(H7/F7 *100,3)</f>
        <v>99.77</v>
      </c>
      <c r="J7" s="26"/>
      <c r="K7" s="4"/>
      <c r="L7" s="18"/>
      <c r="M7" s="4"/>
      <c r="N7" s="4"/>
      <c r="O7" s="4"/>
      <c r="P7" s="4"/>
      <c r="Q7" s="134"/>
    </row>
    <row r="8" spans="1:18" ht="22.5">
      <c r="A8" s="147"/>
      <c r="B8" s="165"/>
      <c r="C8" s="155"/>
      <c r="D8" s="2" t="s">
        <v>130</v>
      </c>
      <c r="E8" s="12">
        <v>7000851.5789999999</v>
      </c>
      <c r="F8" s="12">
        <v>7000851.5789999999</v>
      </c>
      <c r="G8" s="13">
        <f t="shared" si="1"/>
        <v>0</v>
      </c>
      <c r="H8" s="12">
        <v>6999563.301</v>
      </c>
      <c r="I8" s="45">
        <f t="shared" si="2"/>
        <v>99.981999999999999</v>
      </c>
      <c r="J8" s="4"/>
      <c r="K8" s="4"/>
      <c r="L8" s="18"/>
      <c r="M8" s="4"/>
      <c r="N8" s="4"/>
      <c r="O8" s="4"/>
      <c r="P8" s="4"/>
      <c r="Q8" s="134"/>
    </row>
    <row r="9" spans="1:18" ht="25.5" customHeight="1">
      <c r="A9" s="147"/>
      <c r="B9" s="165"/>
      <c r="C9" s="155"/>
      <c r="D9" s="15" t="s">
        <v>132</v>
      </c>
      <c r="E9" s="12">
        <v>9879054.5999999996</v>
      </c>
      <c r="F9" s="12">
        <v>9878454.5999999996</v>
      </c>
      <c r="G9" s="13">
        <f t="shared" si="1"/>
        <v>-600</v>
      </c>
      <c r="H9" s="12">
        <v>9807619.7050000001</v>
      </c>
      <c r="I9" s="45">
        <f t="shared" si="2"/>
        <v>99.283000000000001</v>
      </c>
      <c r="J9" s="4"/>
      <c r="K9" s="4"/>
      <c r="L9" s="18"/>
      <c r="M9" s="4"/>
      <c r="N9" s="4"/>
      <c r="O9" s="4"/>
      <c r="P9" s="4"/>
      <c r="Q9" s="135"/>
    </row>
    <row r="10" spans="1:18" ht="14.25" customHeight="1">
      <c r="A10" s="147"/>
      <c r="B10" s="157" t="s">
        <v>10</v>
      </c>
      <c r="C10" s="141" t="s">
        <v>42</v>
      </c>
      <c r="D10" s="2" t="s">
        <v>129</v>
      </c>
      <c r="E10" s="12">
        <v>6463929.9589999998</v>
      </c>
      <c r="F10" s="12">
        <v>6466934.9589999998</v>
      </c>
      <c r="G10" s="13">
        <f t="shared" si="1"/>
        <v>3005</v>
      </c>
      <c r="H10" s="12">
        <v>6438507.7359999996</v>
      </c>
      <c r="I10" s="45">
        <f t="shared" si="2"/>
        <v>99.56</v>
      </c>
      <c r="J10" s="4">
        <v>26</v>
      </c>
      <c r="K10" s="4">
        <v>24</v>
      </c>
      <c r="L10" s="27">
        <f t="shared" si="0"/>
        <v>92.307692307692307</v>
      </c>
      <c r="M10" s="4">
        <v>6</v>
      </c>
      <c r="N10" s="4">
        <v>6</v>
      </c>
      <c r="O10" s="4">
        <v>13</v>
      </c>
      <c r="P10" s="4">
        <v>12</v>
      </c>
      <c r="Q10" s="4" t="s">
        <v>119</v>
      </c>
    </row>
    <row r="11" spans="1:18" ht="24" customHeight="1">
      <c r="A11" s="147"/>
      <c r="B11" s="158"/>
      <c r="C11" s="142"/>
      <c r="D11" s="15" t="s">
        <v>131</v>
      </c>
      <c r="E11" s="12">
        <v>376579.9</v>
      </c>
      <c r="F11" s="12">
        <v>380184.9</v>
      </c>
      <c r="G11" s="13">
        <f t="shared" si="1"/>
        <v>3605</v>
      </c>
      <c r="H11" s="12">
        <v>379668.14899999998</v>
      </c>
      <c r="I11" s="45">
        <f t="shared" si="2"/>
        <v>99.864000000000004</v>
      </c>
      <c r="J11" s="4"/>
      <c r="K11" s="4"/>
      <c r="L11" s="18"/>
      <c r="M11" s="4"/>
      <c r="N11" s="4"/>
      <c r="O11" s="4"/>
      <c r="P11" s="4"/>
      <c r="Q11" s="4"/>
    </row>
    <row r="12" spans="1:18" ht="21" customHeight="1">
      <c r="A12" s="147"/>
      <c r="B12" s="158"/>
      <c r="C12" s="142"/>
      <c r="D12" s="2" t="s">
        <v>130</v>
      </c>
      <c r="E12" s="12">
        <v>761866.79599999997</v>
      </c>
      <c r="F12" s="12">
        <v>761866.79599999997</v>
      </c>
      <c r="G12" s="13">
        <f t="shared" si="1"/>
        <v>0</v>
      </c>
      <c r="H12" s="12">
        <v>761368.88300000003</v>
      </c>
      <c r="I12" s="45">
        <f t="shared" si="2"/>
        <v>99.935000000000002</v>
      </c>
      <c r="J12" s="4"/>
      <c r="K12" s="4"/>
      <c r="L12" s="18"/>
      <c r="M12" s="4"/>
      <c r="N12" s="4"/>
      <c r="O12" s="4"/>
      <c r="P12" s="4"/>
      <c r="Q12" s="4"/>
    </row>
    <row r="13" spans="1:18" ht="27.75" customHeight="1">
      <c r="A13" s="147"/>
      <c r="B13" s="158"/>
      <c r="C13" s="142"/>
      <c r="D13" s="15" t="s">
        <v>132</v>
      </c>
      <c r="E13" s="12">
        <v>5325483.2630000003</v>
      </c>
      <c r="F13" s="12">
        <v>5324883.2630000003</v>
      </c>
      <c r="G13" s="13">
        <f t="shared" si="1"/>
        <v>-600</v>
      </c>
      <c r="H13" s="12">
        <v>5297470.7039999999</v>
      </c>
      <c r="I13" s="45" t="s">
        <v>161</v>
      </c>
      <c r="J13" s="4"/>
      <c r="K13" s="4"/>
      <c r="L13" s="18"/>
      <c r="M13" s="4"/>
      <c r="N13" s="4"/>
      <c r="O13" s="4"/>
      <c r="P13" s="4"/>
      <c r="Q13" s="4"/>
    </row>
    <row r="14" spans="1:18" ht="27" customHeight="1">
      <c r="A14" s="147"/>
      <c r="B14" s="159"/>
      <c r="C14" s="151"/>
      <c r="D14" s="2" t="s">
        <v>143</v>
      </c>
      <c r="E14" s="81">
        <v>0</v>
      </c>
      <c r="F14" s="81">
        <v>0</v>
      </c>
      <c r="G14" s="13">
        <f t="shared" si="1"/>
        <v>0</v>
      </c>
      <c r="H14" s="12">
        <v>0</v>
      </c>
      <c r="I14" s="45" t="s">
        <v>161</v>
      </c>
      <c r="J14" s="4"/>
      <c r="K14" s="4"/>
      <c r="L14" s="18"/>
      <c r="M14" s="4"/>
      <c r="N14" s="4"/>
      <c r="O14" s="4"/>
      <c r="P14" s="4"/>
      <c r="Q14" s="4"/>
    </row>
    <row r="15" spans="1:18" ht="13.5" customHeight="1">
      <c r="A15" s="147"/>
      <c r="B15" s="157" t="s">
        <v>186</v>
      </c>
      <c r="C15" s="141" t="s">
        <v>42</v>
      </c>
      <c r="D15" s="2" t="s">
        <v>129</v>
      </c>
      <c r="E15" s="12">
        <v>4439623.9570000004</v>
      </c>
      <c r="F15" s="12">
        <v>4439623.9570000004</v>
      </c>
      <c r="G15" s="13">
        <f t="shared" si="1"/>
        <v>0</v>
      </c>
      <c r="H15" s="12">
        <v>4397491.2249999996</v>
      </c>
      <c r="I15" s="45">
        <f t="shared" si="2"/>
        <v>99.051000000000002</v>
      </c>
      <c r="J15" s="4">
        <v>15</v>
      </c>
      <c r="K15" s="4">
        <v>12</v>
      </c>
      <c r="L15" s="18">
        <f t="shared" si="0"/>
        <v>80</v>
      </c>
      <c r="M15" s="4">
        <v>10</v>
      </c>
      <c r="N15" s="4">
        <v>10</v>
      </c>
      <c r="O15" s="4">
        <v>13</v>
      </c>
      <c r="P15" s="4">
        <v>12</v>
      </c>
      <c r="Q15" s="4" t="s">
        <v>119</v>
      </c>
    </row>
    <row r="16" spans="1:18" ht="27" customHeight="1">
      <c r="A16" s="147"/>
      <c r="B16" s="158"/>
      <c r="C16" s="142"/>
      <c r="D16" s="15" t="s">
        <v>131</v>
      </c>
      <c r="E16" s="12">
        <v>79412.3</v>
      </c>
      <c r="F16" s="12">
        <v>79412.3</v>
      </c>
      <c r="G16" s="13">
        <f t="shared" si="1"/>
        <v>0</v>
      </c>
      <c r="H16" s="12">
        <v>79409.13</v>
      </c>
      <c r="I16" s="45">
        <f t="shared" si="2"/>
        <v>99.995999999999995</v>
      </c>
      <c r="J16" s="4"/>
      <c r="K16" s="4"/>
      <c r="L16" s="18"/>
      <c r="M16" s="4"/>
      <c r="N16" s="4"/>
      <c r="O16" s="4"/>
      <c r="P16" s="4"/>
      <c r="Q16" s="4"/>
    </row>
    <row r="17" spans="1:17" ht="27" customHeight="1">
      <c r="A17" s="147"/>
      <c r="B17" s="158"/>
      <c r="C17" s="142"/>
      <c r="D17" s="2" t="s">
        <v>130</v>
      </c>
      <c r="E17" s="12">
        <v>1308281.1569999999</v>
      </c>
      <c r="F17" s="12">
        <v>1308281.1569999999</v>
      </c>
      <c r="G17" s="13">
        <f t="shared" si="1"/>
        <v>0</v>
      </c>
      <c r="H17" s="12">
        <v>1308247.5719999999</v>
      </c>
      <c r="I17" s="45">
        <f t="shared" si="2"/>
        <v>99.997</v>
      </c>
      <c r="J17" s="4"/>
      <c r="K17" s="4"/>
      <c r="L17" s="18"/>
      <c r="M17" s="4"/>
      <c r="N17" s="4"/>
      <c r="O17" s="4"/>
      <c r="P17" s="4"/>
      <c r="Q17" s="4"/>
    </row>
    <row r="18" spans="1:17" ht="27" customHeight="1">
      <c r="A18" s="147"/>
      <c r="B18" s="158"/>
      <c r="C18" s="142"/>
      <c r="D18" s="15" t="s">
        <v>132</v>
      </c>
      <c r="E18" s="12">
        <v>3051930.5</v>
      </c>
      <c r="F18" s="12">
        <v>3051930.5</v>
      </c>
      <c r="G18" s="13">
        <f t="shared" si="1"/>
        <v>0</v>
      </c>
      <c r="H18" s="12">
        <v>3009834.523</v>
      </c>
      <c r="I18" s="45" t="s">
        <v>161</v>
      </c>
      <c r="J18" s="4"/>
      <c r="K18" s="4"/>
      <c r="L18" s="18"/>
      <c r="M18" s="4"/>
      <c r="N18" s="4"/>
      <c r="O18" s="4"/>
      <c r="P18" s="4"/>
      <c r="Q18" s="4"/>
    </row>
    <row r="19" spans="1:17" ht="23.25" customHeight="1">
      <c r="A19" s="147"/>
      <c r="B19" s="159"/>
      <c r="C19" s="151"/>
      <c r="D19" s="2" t="s">
        <v>143</v>
      </c>
      <c r="E19" s="12">
        <v>0</v>
      </c>
      <c r="F19" s="12">
        <v>0</v>
      </c>
      <c r="G19" s="13">
        <f t="shared" si="1"/>
        <v>0</v>
      </c>
      <c r="H19" s="12">
        <v>0</v>
      </c>
      <c r="I19" s="82" t="s">
        <v>161</v>
      </c>
      <c r="J19" s="4"/>
      <c r="K19" s="4"/>
      <c r="L19" s="18"/>
      <c r="M19" s="4"/>
      <c r="N19" s="4"/>
      <c r="O19" s="4"/>
      <c r="P19" s="4"/>
      <c r="Q19" s="4"/>
    </row>
    <row r="20" spans="1:17" ht="11.25" customHeight="1">
      <c r="A20" s="147"/>
      <c r="B20" s="157" t="s">
        <v>155</v>
      </c>
      <c r="C20" s="141" t="s">
        <v>42</v>
      </c>
      <c r="D20" s="2" t="s">
        <v>129</v>
      </c>
      <c r="E20" s="12">
        <v>114255.341</v>
      </c>
      <c r="F20" s="12">
        <v>114255.341</v>
      </c>
      <c r="G20" s="13">
        <f t="shared" si="1"/>
        <v>0</v>
      </c>
      <c r="H20" s="12">
        <v>114081.568</v>
      </c>
      <c r="I20" s="45">
        <f t="shared" si="2"/>
        <v>99.847999999999999</v>
      </c>
      <c r="J20" s="4">
        <v>11</v>
      </c>
      <c r="K20" s="4">
        <v>9</v>
      </c>
      <c r="L20" s="27">
        <f t="shared" si="0"/>
        <v>81.818181818181813</v>
      </c>
      <c r="M20" s="4">
        <v>6</v>
      </c>
      <c r="N20" s="4">
        <v>6</v>
      </c>
      <c r="O20" s="4">
        <v>8</v>
      </c>
      <c r="P20" s="4">
        <v>8</v>
      </c>
      <c r="Q20" s="4" t="s">
        <v>119</v>
      </c>
    </row>
    <row r="21" spans="1:17" ht="23.25" customHeight="1">
      <c r="A21" s="147"/>
      <c r="B21" s="158"/>
      <c r="C21" s="142"/>
      <c r="D21" s="15" t="s">
        <v>131</v>
      </c>
      <c r="E21" s="12">
        <v>0</v>
      </c>
      <c r="F21" s="12">
        <v>0</v>
      </c>
      <c r="G21" s="13">
        <f t="shared" si="1"/>
        <v>0</v>
      </c>
      <c r="H21" s="12">
        <v>0</v>
      </c>
      <c r="I21" s="45" t="s">
        <v>161</v>
      </c>
      <c r="J21" s="4"/>
      <c r="K21" s="4"/>
      <c r="L21" s="18"/>
      <c r="M21" s="4"/>
      <c r="N21" s="4"/>
      <c r="O21" s="4"/>
      <c r="P21" s="4"/>
      <c r="Q21" s="4"/>
    </row>
    <row r="22" spans="1:17" ht="26.25" customHeight="1">
      <c r="A22" s="147"/>
      <c r="B22" s="158"/>
      <c r="C22" s="142"/>
      <c r="D22" s="2" t="s">
        <v>130</v>
      </c>
      <c r="E22" s="12">
        <v>114255.341</v>
      </c>
      <c r="F22" s="12">
        <v>114255.341</v>
      </c>
      <c r="G22" s="13">
        <f t="shared" si="1"/>
        <v>0</v>
      </c>
      <c r="H22" s="12">
        <v>114081.568</v>
      </c>
      <c r="I22" s="45">
        <f t="shared" si="2"/>
        <v>99.847999999999999</v>
      </c>
      <c r="J22" s="4"/>
      <c r="K22" s="4"/>
      <c r="L22" s="18"/>
      <c r="M22" s="4"/>
      <c r="N22" s="4"/>
      <c r="O22" s="4"/>
      <c r="P22" s="4"/>
      <c r="Q22" s="4"/>
    </row>
    <row r="23" spans="1:17" ht="26.25" customHeight="1">
      <c r="A23" s="147"/>
      <c r="B23" s="158"/>
      <c r="C23" s="142"/>
      <c r="D23" s="15" t="s">
        <v>132</v>
      </c>
      <c r="E23" s="12">
        <v>0</v>
      </c>
      <c r="F23" s="12">
        <v>0</v>
      </c>
      <c r="G23" s="13">
        <f t="shared" si="1"/>
        <v>0</v>
      </c>
      <c r="H23" s="12">
        <v>0</v>
      </c>
      <c r="I23" s="45" t="s">
        <v>161</v>
      </c>
      <c r="J23" s="4"/>
      <c r="K23" s="4"/>
      <c r="L23" s="18"/>
      <c r="M23" s="4"/>
      <c r="N23" s="4"/>
      <c r="O23" s="4"/>
      <c r="P23" s="4"/>
      <c r="Q23" s="4"/>
    </row>
    <row r="24" spans="1:17" ht="58.5" customHeight="1">
      <c r="A24" s="147"/>
      <c r="B24" s="159"/>
      <c r="C24" s="151"/>
      <c r="D24" s="2" t="s">
        <v>143</v>
      </c>
      <c r="E24" s="56">
        <v>0</v>
      </c>
      <c r="F24" s="56">
        <v>0</v>
      </c>
      <c r="G24" s="117">
        <f t="shared" si="1"/>
        <v>0</v>
      </c>
      <c r="H24" s="56">
        <v>0</v>
      </c>
      <c r="I24" s="118" t="s">
        <v>161</v>
      </c>
      <c r="J24" s="4"/>
      <c r="K24" s="4"/>
      <c r="L24" s="4"/>
      <c r="M24" s="4"/>
      <c r="N24" s="4"/>
      <c r="O24" s="4"/>
      <c r="P24" s="4"/>
      <c r="Q24" s="4"/>
    </row>
    <row r="25" spans="1:17" ht="14.25" customHeight="1">
      <c r="A25" s="147"/>
      <c r="B25" s="157" t="s">
        <v>187</v>
      </c>
      <c r="C25" s="141" t="s">
        <v>42</v>
      </c>
      <c r="D25" s="2" t="s">
        <v>129</v>
      </c>
      <c r="E25" s="12">
        <v>150456.81700000001</v>
      </c>
      <c r="F25" s="12">
        <v>150456.81700000001</v>
      </c>
      <c r="G25" s="13">
        <f t="shared" si="1"/>
        <v>0</v>
      </c>
      <c r="H25" s="12">
        <v>149546.427</v>
      </c>
      <c r="I25" s="45">
        <f t="shared" si="2"/>
        <v>99.394999999999996</v>
      </c>
      <c r="J25" s="4">
        <v>3</v>
      </c>
      <c r="K25" s="4">
        <v>3</v>
      </c>
      <c r="L25" s="18">
        <f t="shared" si="0"/>
        <v>100</v>
      </c>
      <c r="M25" s="4">
        <v>2</v>
      </c>
      <c r="N25" s="4">
        <v>2</v>
      </c>
      <c r="O25" s="4">
        <v>2</v>
      </c>
      <c r="P25" s="4">
        <v>2</v>
      </c>
      <c r="Q25" s="4" t="s">
        <v>119</v>
      </c>
    </row>
    <row r="26" spans="1:17" ht="24.75" customHeight="1">
      <c r="A26" s="147"/>
      <c r="B26" s="158"/>
      <c r="C26" s="142"/>
      <c r="D26" s="15" t="s">
        <v>131</v>
      </c>
      <c r="E26" s="12">
        <v>0</v>
      </c>
      <c r="F26" s="12">
        <v>0</v>
      </c>
      <c r="G26" s="13">
        <f t="shared" si="1"/>
        <v>0</v>
      </c>
      <c r="H26" s="12">
        <v>0</v>
      </c>
      <c r="I26" s="45" t="s">
        <v>161</v>
      </c>
      <c r="J26" s="4"/>
      <c r="K26" s="4"/>
      <c r="L26" s="18"/>
      <c r="M26" s="4"/>
      <c r="N26" s="4"/>
      <c r="O26" s="4"/>
      <c r="P26" s="4"/>
      <c r="Q26" s="4"/>
    </row>
    <row r="27" spans="1:17" ht="21.75" customHeight="1">
      <c r="A27" s="147"/>
      <c r="B27" s="158"/>
      <c r="C27" s="142"/>
      <c r="D27" s="2" t="s">
        <v>130</v>
      </c>
      <c r="E27" s="12">
        <v>10900.134</v>
      </c>
      <c r="F27" s="12">
        <v>10900.134</v>
      </c>
      <c r="G27" s="13">
        <f t="shared" si="1"/>
        <v>0</v>
      </c>
      <c r="H27" s="12">
        <v>10900.134</v>
      </c>
      <c r="I27" s="45">
        <f t="shared" si="2"/>
        <v>100</v>
      </c>
      <c r="J27" s="4"/>
      <c r="K27" s="4"/>
      <c r="L27" s="18"/>
      <c r="M27" s="4"/>
      <c r="N27" s="4"/>
      <c r="O27" s="4"/>
      <c r="P27" s="4"/>
      <c r="Q27" s="4"/>
    </row>
    <row r="28" spans="1:17" ht="21" customHeight="1">
      <c r="A28" s="147"/>
      <c r="B28" s="158"/>
      <c r="C28" s="142"/>
      <c r="D28" s="15" t="s">
        <v>132</v>
      </c>
      <c r="E28" s="12">
        <v>139556.68299999999</v>
      </c>
      <c r="F28" s="12">
        <v>139556.68299999999</v>
      </c>
      <c r="G28" s="13">
        <f t="shared" si="1"/>
        <v>0</v>
      </c>
      <c r="H28" s="12">
        <v>138646.29300000001</v>
      </c>
      <c r="I28" s="45" t="s">
        <v>161</v>
      </c>
      <c r="J28" s="4"/>
      <c r="K28" s="4"/>
      <c r="L28" s="18"/>
      <c r="M28" s="4"/>
      <c r="N28" s="4"/>
      <c r="O28" s="4"/>
      <c r="P28" s="4"/>
      <c r="Q28" s="4"/>
    </row>
    <row r="29" spans="1:17" ht="24" customHeight="1">
      <c r="A29" s="147"/>
      <c r="B29" s="159"/>
      <c r="C29" s="151"/>
      <c r="D29" s="2" t="s">
        <v>143</v>
      </c>
      <c r="E29" s="12">
        <v>0</v>
      </c>
      <c r="F29" s="12">
        <v>0</v>
      </c>
      <c r="G29" s="13">
        <f t="shared" si="1"/>
        <v>0</v>
      </c>
      <c r="H29" s="12">
        <v>0</v>
      </c>
      <c r="I29" s="45" t="s">
        <v>161</v>
      </c>
      <c r="J29" s="4"/>
      <c r="K29" s="4"/>
      <c r="L29" s="18"/>
      <c r="M29" s="4"/>
      <c r="N29" s="4"/>
      <c r="O29" s="4"/>
      <c r="P29" s="4"/>
      <c r="Q29" s="4"/>
    </row>
    <row r="30" spans="1:17" ht="13.5" customHeight="1">
      <c r="A30" s="147"/>
      <c r="B30" s="157" t="s">
        <v>156</v>
      </c>
      <c r="C30" s="141" t="s">
        <v>42</v>
      </c>
      <c r="D30" s="2" t="s">
        <v>129</v>
      </c>
      <c r="E30" s="12">
        <v>63154.851000000002</v>
      </c>
      <c r="F30" s="12">
        <v>63154.851000000002</v>
      </c>
      <c r="G30" s="13">
        <f t="shared" si="1"/>
        <v>0</v>
      </c>
      <c r="H30" s="12">
        <v>63046.373</v>
      </c>
      <c r="I30" s="45">
        <f t="shared" si="2"/>
        <v>99.828000000000003</v>
      </c>
      <c r="J30" s="4">
        <v>2</v>
      </c>
      <c r="K30" s="4">
        <v>1</v>
      </c>
      <c r="L30" s="18">
        <f t="shared" si="0"/>
        <v>50</v>
      </c>
      <c r="M30" s="4">
        <v>2</v>
      </c>
      <c r="N30" s="4">
        <v>2</v>
      </c>
      <c r="O30" s="4">
        <v>1</v>
      </c>
      <c r="P30" s="4">
        <v>1</v>
      </c>
      <c r="Q30" s="4" t="s">
        <v>119</v>
      </c>
    </row>
    <row r="31" spans="1:17" ht="22.5">
      <c r="A31" s="147"/>
      <c r="B31" s="158"/>
      <c r="C31" s="142"/>
      <c r="D31" s="15" t="s">
        <v>131</v>
      </c>
      <c r="E31" s="12">
        <v>0</v>
      </c>
      <c r="F31" s="12">
        <v>0</v>
      </c>
      <c r="G31" s="13">
        <f t="shared" si="1"/>
        <v>0</v>
      </c>
      <c r="H31" s="12">
        <v>0</v>
      </c>
      <c r="I31" s="45" t="s">
        <v>161</v>
      </c>
      <c r="J31" s="4"/>
      <c r="K31" s="4"/>
      <c r="L31" s="18"/>
      <c r="M31" s="4"/>
      <c r="N31" s="4"/>
      <c r="O31" s="4"/>
      <c r="P31" s="4"/>
      <c r="Q31" s="4"/>
    </row>
    <row r="32" spans="1:17" ht="22.5">
      <c r="A32" s="147"/>
      <c r="B32" s="158"/>
      <c r="C32" s="142"/>
      <c r="D32" s="2" t="s">
        <v>130</v>
      </c>
      <c r="E32" s="12">
        <v>63154.851000000002</v>
      </c>
      <c r="F32" s="12">
        <v>63154.851000000002</v>
      </c>
      <c r="G32" s="13">
        <f t="shared" si="1"/>
        <v>0</v>
      </c>
      <c r="H32" s="12">
        <v>63046.373</v>
      </c>
      <c r="I32" s="45">
        <f t="shared" si="2"/>
        <v>99.828000000000003</v>
      </c>
      <c r="J32" s="4"/>
      <c r="K32" s="4"/>
      <c r="L32" s="18"/>
      <c r="M32" s="4"/>
      <c r="N32" s="4"/>
      <c r="O32" s="4"/>
      <c r="P32" s="4"/>
      <c r="Q32" s="4"/>
    </row>
    <row r="33" spans="1:17" ht="22.5">
      <c r="A33" s="147"/>
      <c r="B33" s="158"/>
      <c r="C33" s="142"/>
      <c r="D33" s="15" t="s">
        <v>132</v>
      </c>
      <c r="E33" s="12">
        <v>0</v>
      </c>
      <c r="F33" s="12">
        <v>0</v>
      </c>
      <c r="G33" s="13">
        <f t="shared" si="1"/>
        <v>0</v>
      </c>
      <c r="H33" s="12">
        <v>0</v>
      </c>
      <c r="I33" s="45" t="s">
        <v>161</v>
      </c>
      <c r="J33" s="4"/>
      <c r="K33" s="4"/>
      <c r="L33" s="18"/>
      <c r="M33" s="4"/>
      <c r="N33" s="4"/>
      <c r="O33" s="4"/>
      <c r="P33" s="4"/>
      <c r="Q33" s="4"/>
    </row>
    <row r="34" spans="1:17" ht="22.5">
      <c r="A34" s="147"/>
      <c r="B34" s="159"/>
      <c r="C34" s="151"/>
      <c r="D34" s="2" t="s">
        <v>143</v>
      </c>
      <c r="E34" s="12">
        <v>0</v>
      </c>
      <c r="F34" s="12">
        <v>0</v>
      </c>
      <c r="G34" s="13">
        <f t="shared" si="1"/>
        <v>0</v>
      </c>
      <c r="H34" s="12">
        <v>0</v>
      </c>
      <c r="I34" s="45" t="s">
        <v>161</v>
      </c>
      <c r="J34" s="4"/>
      <c r="K34" s="4"/>
      <c r="L34" s="18"/>
      <c r="M34" s="4"/>
      <c r="N34" s="4"/>
      <c r="O34" s="4"/>
      <c r="P34" s="4"/>
      <c r="Q34" s="4"/>
    </row>
    <row r="35" spans="1:17" ht="12.75" customHeight="1">
      <c r="A35" s="147"/>
      <c r="B35" s="157" t="s">
        <v>157</v>
      </c>
      <c r="C35" s="141" t="s">
        <v>42</v>
      </c>
      <c r="D35" s="2" t="s">
        <v>129</v>
      </c>
      <c r="E35" s="12">
        <v>139040.18599999999</v>
      </c>
      <c r="F35" s="12">
        <v>139040.18599999999</v>
      </c>
      <c r="G35" s="13">
        <f t="shared" si="1"/>
        <v>0</v>
      </c>
      <c r="H35" s="12">
        <v>138170.226</v>
      </c>
      <c r="I35" s="45">
        <f t="shared" si="2"/>
        <v>99.373999999999995</v>
      </c>
      <c r="J35" s="4">
        <v>4</v>
      </c>
      <c r="K35" s="4">
        <v>3</v>
      </c>
      <c r="L35" s="18">
        <f t="shared" si="0"/>
        <v>75</v>
      </c>
      <c r="M35" s="4">
        <v>3</v>
      </c>
      <c r="N35" s="4">
        <v>3</v>
      </c>
      <c r="O35" s="4">
        <v>4</v>
      </c>
      <c r="P35" s="4">
        <v>4</v>
      </c>
      <c r="Q35" s="4" t="s">
        <v>119</v>
      </c>
    </row>
    <row r="36" spans="1:17" ht="22.5">
      <c r="A36" s="147"/>
      <c r="B36" s="158"/>
      <c r="C36" s="142"/>
      <c r="D36" s="15" t="s">
        <v>131</v>
      </c>
      <c r="E36" s="12">
        <v>25800</v>
      </c>
      <c r="F36" s="12">
        <v>25800</v>
      </c>
      <c r="G36" s="13">
        <f t="shared" si="1"/>
        <v>0</v>
      </c>
      <c r="H36" s="12">
        <v>25200</v>
      </c>
      <c r="I36" s="45" t="s">
        <v>161</v>
      </c>
      <c r="J36" s="4"/>
      <c r="K36" s="4"/>
      <c r="L36" s="18"/>
      <c r="M36" s="4"/>
      <c r="N36" s="4"/>
      <c r="O36" s="4"/>
      <c r="P36" s="4"/>
      <c r="Q36" s="4"/>
    </row>
    <row r="37" spans="1:17" ht="22.5">
      <c r="A37" s="147"/>
      <c r="B37" s="158"/>
      <c r="C37" s="142"/>
      <c r="D37" s="2" t="s">
        <v>130</v>
      </c>
      <c r="E37" s="12">
        <v>113240.186</v>
      </c>
      <c r="F37" s="12">
        <v>113240.186</v>
      </c>
      <c r="G37" s="13">
        <f t="shared" si="1"/>
        <v>0</v>
      </c>
      <c r="H37" s="12">
        <v>112970.226</v>
      </c>
      <c r="I37" s="45">
        <f t="shared" si="2"/>
        <v>99.762</v>
      </c>
      <c r="J37" s="4"/>
      <c r="K37" s="4"/>
      <c r="L37" s="18"/>
      <c r="M37" s="4"/>
      <c r="N37" s="4"/>
      <c r="O37" s="4"/>
      <c r="P37" s="4"/>
      <c r="Q37" s="4"/>
    </row>
    <row r="38" spans="1:17" ht="22.5">
      <c r="A38" s="147"/>
      <c r="B38" s="158"/>
      <c r="C38" s="142"/>
      <c r="D38" s="15" t="s">
        <v>132</v>
      </c>
      <c r="E38" s="12">
        <v>0</v>
      </c>
      <c r="F38" s="12">
        <v>0</v>
      </c>
      <c r="G38" s="13">
        <f t="shared" si="1"/>
        <v>0</v>
      </c>
      <c r="H38" s="12">
        <v>0</v>
      </c>
      <c r="I38" s="45" t="s">
        <v>161</v>
      </c>
      <c r="J38" s="4"/>
      <c r="K38" s="4"/>
      <c r="L38" s="18"/>
      <c r="M38" s="4"/>
      <c r="N38" s="4"/>
      <c r="O38" s="4"/>
      <c r="P38" s="4"/>
      <c r="Q38" s="4"/>
    </row>
    <row r="39" spans="1:17" ht="22.5">
      <c r="A39" s="147"/>
      <c r="B39" s="159"/>
      <c r="C39" s="151"/>
      <c r="D39" s="2" t="s">
        <v>143</v>
      </c>
      <c r="E39" s="12">
        <v>0</v>
      </c>
      <c r="F39" s="12">
        <v>0</v>
      </c>
      <c r="G39" s="13">
        <f t="shared" si="1"/>
        <v>0</v>
      </c>
      <c r="H39" s="12">
        <v>0</v>
      </c>
      <c r="I39" s="45" t="s">
        <v>162</v>
      </c>
      <c r="J39" s="4"/>
      <c r="K39" s="4"/>
      <c r="L39" s="18"/>
      <c r="M39" s="4"/>
      <c r="N39" s="4"/>
      <c r="O39" s="4"/>
      <c r="P39" s="4"/>
      <c r="Q39" s="4"/>
    </row>
    <row r="40" spans="1:17" ht="14.25" customHeight="1">
      <c r="A40" s="147"/>
      <c r="B40" s="157" t="s">
        <v>158</v>
      </c>
      <c r="C40" s="141" t="s">
        <v>42</v>
      </c>
      <c r="D40" s="2" t="s">
        <v>129</v>
      </c>
      <c r="E40" s="12">
        <v>106274.34699999999</v>
      </c>
      <c r="F40" s="12">
        <v>106274.34699999999</v>
      </c>
      <c r="G40" s="13">
        <f t="shared" si="1"/>
        <v>0</v>
      </c>
      <c r="H40" s="12">
        <v>106253.36900000001</v>
      </c>
      <c r="I40" s="45">
        <f t="shared" si="2"/>
        <v>99.98</v>
      </c>
      <c r="J40" s="4">
        <v>4</v>
      </c>
      <c r="K40" s="4">
        <v>4</v>
      </c>
      <c r="L40" s="18">
        <f t="shared" si="0"/>
        <v>100</v>
      </c>
      <c r="M40" s="4">
        <v>3</v>
      </c>
      <c r="N40" s="4">
        <v>3</v>
      </c>
      <c r="O40" s="4">
        <v>2</v>
      </c>
      <c r="P40" s="4">
        <v>2</v>
      </c>
      <c r="Q40" s="4" t="s">
        <v>119</v>
      </c>
    </row>
    <row r="41" spans="1:17" ht="21.75" customHeight="1">
      <c r="A41" s="147"/>
      <c r="B41" s="158"/>
      <c r="C41" s="142"/>
      <c r="D41" s="15" t="s">
        <v>131</v>
      </c>
      <c r="E41" s="12">
        <v>1875.7</v>
      </c>
      <c r="F41" s="12">
        <v>1875.7</v>
      </c>
      <c r="G41" s="13">
        <f t="shared" si="1"/>
        <v>0</v>
      </c>
      <c r="H41" s="12">
        <v>1873.434</v>
      </c>
      <c r="I41" s="45">
        <f t="shared" si="2"/>
        <v>99.879000000000005</v>
      </c>
      <c r="J41" s="4"/>
      <c r="K41" s="4"/>
      <c r="L41" s="18"/>
      <c r="M41" s="4"/>
      <c r="N41" s="4"/>
      <c r="O41" s="4"/>
      <c r="P41" s="4"/>
      <c r="Q41" s="4"/>
    </row>
    <row r="42" spans="1:17" ht="15.75" customHeight="1">
      <c r="A42" s="147"/>
      <c r="B42" s="158"/>
      <c r="C42" s="142"/>
      <c r="D42" s="2" t="s">
        <v>130</v>
      </c>
      <c r="E42" s="12">
        <v>104398.647</v>
      </c>
      <c r="F42" s="12">
        <v>104398.647</v>
      </c>
      <c r="G42" s="13">
        <f t="shared" si="1"/>
        <v>0</v>
      </c>
      <c r="H42" s="12">
        <v>104379.935</v>
      </c>
      <c r="I42" s="45">
        <f t="shared" si="2"/>
        <v>99.981999999999999</v>
      </c>
      <c r="J42" s="4"/>
      <c r="K42" s="4"/>
      <c r="L42" s="18"/>
      <c r="M42" s="4"/>
      <c r="N42" s="4"/>
      <c r="O42" s="4"/>
      <c r="P42" s="4"/>
      <c r="Q42" s="4"/>
    </row>
    <row r="43" spans="1:17" ht="22.5">
      <c r="A43" s="147"/>
      <c r="B43" s="158"/>
      <c r="C43" s="142"/>
      <c r="D43" s="15" t="s">
        <v>132</v>
      </c>
      <c r="E43" s="12">
        <v>0</v>
      </c>
      <c r="F43" s="12">
        <v>0</v>
      </c>
      <c r="G43" s="13">
        <f t="shared" si="1"/>
        <v>0</v>
      </c>
      <c r="H43" s="12">
        <v>0</v>
      </c>
      <c r="I43" s="45" t="s">
        <v>161</v>
      </c>
      <c r="J43" s="4"/>
      <c r="K43" s="4"/>
      <c r="L43" s="18"/>
      <c r="M43" s="4"/>
      <c r="N43" s="4"/>
      <c r="O43" s="4"/>
      <c r="P43" s="4"/>
      <c r="Q43" s="4"/>
    </row>
    <row r="44" spans="1:17" ht="22.5">
      <c r="A44" s="147"/>
      <c r="B44" s="159"/>
      <c r="C44" s="151"/>
      <c r="D44" s="2" t="s">
        <v>143</v>
      </c>
      <c r="E44" s="12">
        <v>0</v>
      </c>
      <c r="F44" s="12">
        <v>0</v>
      </c>
      <c r="G44" s="13">
        <f t="shared" si="1"/>
        <v>0</v>
      </c>
      <c r="H44" s="12">
        <v>0</v>
      </c>
      <c r="I44" s="45" t="s">
        <v>161</v>
      </c>
      <c r="J44" s="4"/>
      <c r="K44" s="4"/>
      <c r="L44" s="18"/>
      <c r="M44" s="4"/>
      <c r="N44" s="4"/>
      <c r="O44" s="4"/>
      <c r="P44" s="4"/>
      <c r="Q44" s="4"/>
    </row>
    <row r="45" spans="1:17" ht="14.25" customHeight="1">
      <c r="A45" s="147"/>
      <c r="B45" s="157" t="s">
        <v>159</v>
      </c>
      <c r="C45" s="141" t="s">
        <v>42</v>
      </c>
      <c r="D45" s="2" t="s">
        <v>129</v>
      </c>
      <c r="E45" s="12">
        <v>174211.595</v>
      </c>
      <c r="F45" s="12">
        <v>174211.595</v>
      </c>
      <c r="G45" s="13">
        <f t="shared" si="1"/>
        <v>0</v>
      </c>
      <c r="H45" s="12">
        <v>173638.10500000001</v>
      </c>
      <c r="I45" s="45">
        <f t="shared" si="2"/>
        <v>99.671000000000006</v>
      </c>
      <c r="J45" s="4">
        <v>3</v>
      </c>
      <c r="K45" s="4">
        <v>2</v>
      </c>
      <c r="L45" s="27">
        <f t="shared" si="0"/>
        <v>66.666666666666671</v>
      </c>
      <c r="M45" s="4">
        <v>2</v>
      </c>
      <c r="N45" s="4">
        <v>2</v>
      </c>
      <c r="O45" s="4">
        <v>3</v>
      </c>
      <c r="P45" s="4">
        <v>3</v>
      </c>
      <c r="Q45" s="4" t="s">
        <v>119</v>
      </c>
    </row>
    <row r="46" spans="1:17" ht="22.5">
      <c r="A46" s="147"/>
      <c r="B46" s="158"/>
      <c r="C46" s="142"/>
      <c r="D46" s="15" t="s">
        <v>131</v>
      </c>
      <c r="E46" s="12">
        <v>0</v>
      </c>
      <c r="F46" s="12">
        <v>0</v>
      </c>
      <c r="G46" s="13">
        <f t="shared" si="1"/>
        <v>0</v>
      </c>
      <c r="H46" s="12">
        <v>0</v>
      </c>
      <c r="I46" s="45" t="s">
        <v>161</v>
      </c>
      <c r="J46" s="18"/>
      <c r="K46" s="18"/>
      <c r="L46" s="18"/>
      <c r="M46" s="18"/>
      <c r="N46" s="18"/>
      <c r="O46" s="18"/>
      <c r="P46" s="18"/>
      <c r="Q46" s="18"/>
    </row>
    <row r="47" spans="1:17" ht="14.25" customHeight="1">
      <c r="A47" s="147"/>
      <c r="B47" s="158"/>
      <c r="C47" s="142"/>
      <c r="D47" s="2" t="s">
        <v>130</v>
      </c>
      <c r="E47" s="12">
        <v>96591.603000000003</v>
      </c>
      <c r="F47" s="12">
        <v>96591.603000000003</v>
      </c>
      <c r="G47" s="13">
        <f t="shared" si="1"/>
        <v>0</v>
      </c>
      <c r="H47" s="12">
        <v>96434.081999999995</v>
      </c>
      <c r="I47" s="45">
        <f t="shared" si="2"/>
        <v>99.837000000000003</v>
      </c>
      <c r="J47" s="18"/>
      <c r="K47" s="18"/>
      <c r="L47" s="18"/>
      <c r="M47" s="18"/>
      <c r="N47" s="18"/>
      <c r="O47" s="18"/>
      <c r="P47" s="18"/>
      <c r="Q47" s="18"/>
    </row>
    <row r="48" spans="1:17" ht="21.75" customHeight="1">
      <c r="A48" s="147"/>
      <c r="B48" s="158"/>
      <c r="C48" s="142"/>
      <c r="D48" s="15" t="s">
        <v>132</v>
      </c>
      <c r="E48" s="12">
        <v>77619.991999999998</v>
      </c>
      <c r="F48" s="12">
        <v>77619.991999999998</v>
      </c>
      <c r="G48" s="13">
        <f t="shared" si="1"/>
        <v>0</v>
      </c>
      <c r="H48" s="12">
        <v>77204.023000000001</v>
      </c>
      <c r="I48" s="45" t="s">
        <v>161</v>
      </c>
      <c r="J48" s="18"/>
      <c r="K48" s="18"/>
      <c r="L48" s="18"/>
      <c r="M48" s="18"/>
      <c r="N48" s="18"/>
      <c r="O48" s="18"/>
      <c r="P48" s="18"/>
      <c r="Q48" s="18"/>
    </row>
    <row r="49" spans="1:17" ht="23.25" customHeight="1">
      <c r="A49" s="147"/>
      <c r="B49" s="159"/>
      <c r="C49" s="151"/>
      <c r="D49" s="2" t="s">
        <v>143</v>
      </c>
      <c r="E49" s="12">
        <v>0</v>
      </c>
      <c r="F49" s="12">
        <v>0</v>
      </c>
      <c r="G49" s="13">
        <f t="shared" si="1"/>
        <v>0</v>
      </c>
      <c r="H49" s="12">
        <v>0</v>
      </c>
      <c r="I49" s="45" t="s">
        <v>161</v>
      </c>
      <c r="J49" s="4"/>
      <c r="K49" s="4"/>
      <c r="L49" s="4"/>
      <c r="M49" s="4"/>
      <c r="N49" s="4"/>
      <c r="O49" s="4"/>
      <c r="P49" s="4"/>
      <c r="Q49" s="4"/>
    </row>
    <row r="50" spans="1:17" ht="12.75" customHeight="1">
      <c r="A50" s="147"/>
      <c r="B50" s="164" t="s">
        <v>160</v>
      </c>
      <c r="C50" s="163" t="s">
        <v>42</v>
      </c>
      <c r="D50" s="2" t="s">
        <v>129</v>
      </c>
      <c r="E50" s="12">
        <v>1328716.1680000001</v>
      </c>
      <c r="F50" s="12">
        <v>1328716.1680000001</v>
      </c>
      <c r="G50" s="13">
        <f t="shared" si="1"/>
        <v>0</v>
      </c>
      <c r="H50" s="12">
        <v>1328687.8319999999</v>
      </c>
      <c r="I50" s="45">
        <f t="shared" si="2"/>
        <v>99.998000000000005</v>
      </c>
      <c r="J50" s="18">
        <v>3</v>
      </c>
      <c r="K50" s="18">
        <v>3</v>
      </c>
      <c r="L50" s="18">
        <f t="shared" si="0"/>
        <v>100</v>
      </c>
      <c r="M50" s="18">
        <v>2</v>
      </c>
      <c r="N50" s="18">
        <v>2</v>
      </c>
      <c r="O50" s="18">
        <v>3</v>
      </c>
      <c r="P50" s="18">
        <v>2</v>
      </c>
      <c r="Q50" s="18" t="s">
        <v>119</v>
      </c>
    </row>
    <row r="51" spans="1:17" ht="22.5">
      <c r="A51" s="147"/>
      <c r="B51" s="164"/>
      <c r="C51" s="163"/>
      <c r="D51" s="15" t="s">
        <v>131</v>
      </c>
      <c r="E51" s="12">
        <v>0</v>
      </c>
      <c r="F51" s="12">
        <v>0</v>
      </c>
      <c r="G51" s="13">
        <f t="shared" si="1"/>
        <v>0</v>
      </c>
      <c r="H51" s="12">
        <v>0</v>
      </c>
      <c r="I51" s="45" t="s">
        <v>161</v>
      </c>
      <c r="J51" s="18"/>
      <c r="K51" s="18"/>
      <c r="L51" s="18"/>
      <c r="M51" s="18"/>
      <c r="N51" s="18"/>
      <c r="O51" s="18"/>
      <c r="P51" s="18"/>
      <c r="Q51" s="18"/>
    </row>
    <row r="52" spans="1:17" ht="22.5">
      <c r="A52" s="147"/>
      <c r="B52" s="164"/>
      <c r="C52" s="163"/>
      <c r="D52" s="2" t="s">
        <v>130</v>
      </c>
      <c r="E52" s="12">
        <v>44252.006000000001</v>
      </c>
      <c r="F52" s="12">
        <v>44252.006000000001</v>
      </c>
      <c r="G52" s="13">
        <f t="shared" si="1"/>
        <v>0</v>
      </c>
      <c r="H52" s="12">
        <v>44223.67</v>
      </c>
      <c r="I52" s="45">
        <f t="shared" si="2"/>
        <v>99.936000000000007</v>
      </c>
      <c r="J52" s="18"/>
      <c r="K52" s="18"/>
      <c r="L52" s="18"/>
      <c r="M52" s="18"/>
      <c r="N52" s="18"/>
      <c r="O52" s="18"/>
      <c r="P52" s="18"/>
      <c r="Q52" s="18"/>
    </row>
    <row r="53" spans="1:17" ht="22.5">
      <c r="A53" s="147"/>
      <c r="B53" s="164"/>
      <c r="C53" s="163"/>
      <c r="D53" s="15" t="s">
        <v>132</v>
      </c>
      <c r="E53" s="12">
        <v>1284464.162</v>
      </c>
      <c r="F53" s="12">
        <v>1284464.162</v>
      </c>
      <c r="G53" s="13">
        <f t="shared" si="1"/>
        <v>0</v>
      </c>
      <c r="H53" s="12">
        <v>1284464.162</v>
      </c>
      <c r="I53" s="45" t="s">
        <v>161</v>
      </c>
      <c r="J53" s="18"/>
      <c r="K53" s="18"/>
      <c r="L53" s="18"/>
      <c r="M53" s="18"/>
      <c r="N53" s="18"/>
      <c r="O53" s="18"/>
      <c r="P53" s="18"/>
      <c r="Q53" s="18"/>
    </row>
    <row r="54" spans="1:17" ht="45.75" customHeight="1">
      <c r="A54" s="147"/>
      <c r="B54" s="164"/>
      <c r="C54" s="163"/>
      <c r="D54" s="2" t="s">
        <v>143</v>
      </c>
      <c r="E54" s="12">
        <v>0</v>
      </c>
      <c r="F54" s="12">
        <v>0</v>
      </c>
      <c r="G54" s="13">
        <f t="shared" si="1"/>
        <v>0</v>
      </c>
      <c r="H54" s="12">
        <v>0</v>
      </c>
      <c r="I54" s="45" t="s">
        <v>161</v>
      </c>
      <c r="J54" s="18"/>
      <c r="K54" s="18"/>
      <c r="L54" s="18"/>
      <c r="M54" s="18"/>
      <c r="N54" s="18"/>
      <c r="O54" s="18"/>
      <c r="P54" s="18"/>
      <c r="Q54" s="18"/>
    </row>
    <row r="55" spans="1:17" ht="12.75" customHeight="1">
      <c r="A55" s="147"/>
      <c r="B55" s="157" t="s">
        <v>154</v>
      </c>
      <c r="C55" s="141" t="s">
        <v>42</v>
      </c>
      <c r="D55" s="2" t="s">
        <v>129</v>
      </c>
      <c r="E55" s="12">
        <v>4383910.858</v>
      </c>
      <c r="F55" s="12">
        <v>4383910.858</v>
      </c>
      <c r="G55" s="13">
        <f t="shared" si="1"/>
        <v>0</v>
      </c>
      <c r="H55" s="12">
        <v>4383910.858</v>
      </c>
      <c r="I55" s="45">
        <f t="shared" si="2"/>
        <v>100</v>
      </c>
      <c r="J55" s="18">
        <v>1</v>
      </c>
      <c r="K55" s="18">
        <v>1</v>
      </c>
      <c r="L55" s="18">
        <f t="shared" si="0"/>
        <v>100</v>
      </c>
      <c r="M55" s="18">
        <v>2</v>
      </c>
      <c r="N55" s="18">
        <v>2</v>
      </c>
      <c r="O55" s="18">
        <v>2</v>
      </c>
      <c r="P55" s="18">
        <v>2</v>
      </c>
      <c r="Q55" s="18" t="s">
        <v>119</v>
      </c>
    </row>
    <row r="56" spans="1:17" ht="22.5">
      <c r="A56" s="147"/>
      <c r="B56" s="158"/>
      <c r="C56" s="142"/>
      <c r="D56" s="15" t="s">
        <v>131</v>
      </c>
      <c r="E56" s="12">
        <v>0</v>
      </c>
      <c r="F56" s="12">
        <v>0</v>
      </c>
      <c r="G56" s="13">
        <f t="shared" si="1"/>
        <v>0</v>
      </c>
      <c r="H56" s="12">
        <v>0</v>
      </c>
      <c r="I56" s="45" t="s">
        <v>161</v>
      </c>
      <c r="J56" s="18"/>
      <c r="K56" s="18"/>
      <c r="L56" s="18"/>
      <c r="M56" s="18"/>
      <c r="N56" s="18"/>
      <c r="O56" s="18"/>
      <c r="P56" s="18"/>
      <c r="Q56" s="18"/>
    </row>
    <row r="57" spans="1:17" ht="22.5">
      <c r="A57" s="147"/>
      <c r="B57" s="158"/>
      <c r="C57" s="142"/>
      <c r="D57" s="2" t="s">
        <v>130</v>
      </c>
      <c r="E57" s="12">
        <v>4383910.858</v>
      </c>
      <c r="F57" s="12">
        <v>4383910.858</v>
      </c>
      <c r="G57" s="13">
        <f t="shared" si="1"/>
        <v>0</v>
      </c>
      <c r="H57" s="12">
        <v>4383910.858</v>
      </c>
      <c r="I57" s="45">
        <f t="shared" si="2"/>
        <v>100</v>
      </c>
      <c r="J57" s="18"/>
      <c r="K57" s="18"/>
      <c r="L57" s="18"/>
      <c r="M57" s="18"/>
      <c r="N57" s="18"/>
      <c r="O57" s="18"/>
      <c r="P57" s="18"/>
      <c r="Q57" s="18"/>
    </row>
    <row r="58" spans="1:17" ht="22.5">
      <c r="A58" s="147"/>
      <c r="B58" s="158"/>
      <c r="C58" s="142"/>
      <c r="D58" s="15" t="s">
        <v>132</v>
      </c>
      <c r="E58" s="12">
        <v>0</v>
      </c>
      <c r="F58" s="12">
        <v>0</v>
      </c>
      <c r="G58" s="13">
        <f t="shared" si="1"/>
        <v>0</v>
      </c>
      <c r="H58" s="12">
        <v>0</v>
      </c>
      <c r="I58" s="44" t="s">
        <v>161</v>
      </c>
      <c r="J58" s="18"/>
      <c r="K58" s="18"/>
      <c r="L58" s="18"/>
      <c r="M58" s="18"/>
      <c r="N58" s="18"/>
      <c r="O58" s="18"/>
      <c r="P58" s="18"/>
      <c r="Q58" s="18"/>
    </row>
    <row r="59" spans="1:17" ht="23.25" customHeight="1">
      <c r="A59" s="147"/>
      <c r="B59" s="159"/>
      <c r="C59" s="151"/>
      <c r="D59" s="2" t="s">
        <v>143</v>
      </c>
      <c r="E59" s="12">
        <v>0</v>
      </c>
      <c r="F59" s="12">
        <v>0</v>
      </c>
      <c r="G59" s="13">
        <f t="shared" si="1"/>
        <v>0</v>
      </c>
      <c r="H59" s="12">
        <v>0</v>
      </c>
      <c r="I59" s="44" t="s">
        <v>161</v>
      </c>
      <c r="J59" s="18"/>
      <c r="K59" s="18"/>
      <c r="L59" s="18"/>
      <c r="M59" s="18"/>
      <c r="N59" s="18"/>
      <c r="O59" s="18"/>
      <c r="P59" s="18"/>
      <c r="Q59" s="18"/>
    </row>
    <row r="60" spans="1:17">
      <c r="A60" s="136">
        <v>2</v>
      </c>
      <c r="B60" s="165" t="s">
        <v>11</v>
      </c>
      <c r="C60" s="170" t="s">
        <v>12</v>
      </c>
      <c r="D60" s="5" t="s">
        <v>129</v>
      </c>
      <c r="E60" s="14">
        <v>12766590.855</v>
      </c>
      <c r="F60" s="14">
        <v>12766590.855</v>
      </c>
      <c r="G60" s="13">
        <f t="shared" ref="G60:G119" si="3">F60-E60</f>
        <v>0</v>
      </c>
      <c r="H60" s="14">
        <v>12738465.908</v>
      </c>
      <c r="I60" s="44">
        <f t="shared" si="2"/>
        <v>99.78</v>
      </c>
      <c r="J60" s="3">
        <v>66</v>
      </c>
      <c r="K60" s="3">
        <v>63</v>
      </c>
      <c r="L60" s="38">
        <f t="shared" si="0"/>
        <v>95.454545454545453</v>
      </c>
      <c r="M60" s="3">
        <v>26</v>
      </c>
      <c r="N60" s="3">
        <v>26</v>
      </c>
      <c r="O60" s="3">
        <v>50</v>
      </c>
      <c r="P60" s="3">
        <v>50</v>
      </c>
      <c r="Q60" s="133" t="s">
        <v>177</v>
      </c>
    </row>
    <row r="61" spans="1:17" ht="22.5">
      <c r="A61" s="137"/>
      <c r="B61" s="165"/>
      <c r="C61" s="170"/>
      <c r="D61" s="2" t="s">
        <v>131</v>
      </c>
      <c r="E61" s="12">
        <v>527900.30000000005</v>
      </c>
      <c r="F61" s="12">
        <v>527900.30000000005</v>
      </c>
      <c r="G61" s="13">
        <f t="shared" si="3"/>
        <v>0</v>
      </c>
      <c r="H61" s="12">
        <v>526114.93599999999</v>
      </c>
      <c r="I61" s="45">
        <f t="shared" si="2"/>
        <v>99.662000000000006</v>
      </c>
      <c r="J61" s="57"/>
      <c r="K61" s="4"/>
      <c r="L61" s="18"/>
      <c r="M61" s="4"/>
      <c r="N61" s="4"/>
      <c r="O61" s="4"/>
      <c r="P61" s="4"/>
      <c r="Q61" s="134"/>
    </row>
    <row r="62" spans="1:17" ht="22.5">
      <c r="A62" s="137"/>
      <c r="B62" s="165"/>
      <c r="C62" s="170"/>
      <c r="D62" s="2" t="s">
        <v>130</v>
      </c>
      <c r="E62" s="12">
        <v>12238690.555</v>
      </c>
      <c r="F62" s="12">
        <v>12238690.555</v>
      </c>
      <c r="G62" s="13">
        <f t="shared" si="3"/>
        <v>0</v>
      </c>
      <c r="H62" s="12">
        <v>12212350.971999999</v>
      </c>
      <c r="I62" s="45">
        <f t="shared" si="2"/>
        <v>99.784999999999997</v>
      </c>
      <c r="J62" s="4"/>
      <c r="K62" s="4"/>
      <c r="L62" s="18"/>
      <c r="M62" s="4"/>
      <c r="N62" s="4"/>
      <c r="O62" s="4"/>
      <c r="P62" s="4"/>
      <c r="Q62" s="134"/>
    </row>
    <row r="63" spans="1:17" ht="22.5">
      <c r="A63" s="137"/>
      <c r="B63" s="165"/>
      <c r="C63" s="170"/>
      <c r="D63" s="2" t="s">
        <v>143</v>
      </c>
      <c r="E63" s="12">
        <v>0</v>
      </c>
      <c r="F63" s="12">
        <v>0</v>
      </c>
      <c r="G63" s="13">
        <f t="shared" si="3"/>
        <v>0</v>
      </c>
      <c r="H63" s="12">
        <v>0</v>
      </c>
      <c r="I63" s="44" t="s">
        <v>161</v>
      </c>
      <c r="J63" s="4"/>
      <c r="K63" s="4"/>
      <c r="L63" s="18"/>
      <c r="M63" s="4"/>
      <c r="N63" s="4"/>
      <c r="O63" s="4"/>
      <c r="P63" s="4"/>
      <c r="Q63" s="135"/>
    </row>
    <row r="64" spans="1:17" ht="22.5">
      <c r="A64" s="137"/>
      <c r="B64" s="165"/>
      <c r="C64" s="170"/>
      <c r="D64" s="83" t="s">
        <v>145</v>
      </c>
      <c r="E64" s="12">
        <v>0</v>
      </c>
      <c r="F64" s="12">
        <v>0</v>
      </c>
      <c r="G64" s="13">
        <f t="shared" si="3"/>
        <v>0</v>
      </c>
      <c r="H64" s="12">
        <v>0</v>
      </c>
      <c r="I64" s="44" t="s">
        <v>161</v>
      </c>
      <c r="J64" s="4"/>
      <c r="K64" s="4"/>
      <c r="L64" s="18"/>
      <c r="M64" s="4"/>
      <c r="N64" s="4"/>
      <c r="O64" s="4"/>
      <c r="P64" s="4"/>
      <c r="Q64" s="84"/>
    </row>
    <row r="65" spans="1:17" ht="13.5" customHeight="1">
      <c r="A65" s="137"/>
      <c r="B65" s="139" t="s">
        <v>13</v>
      </c>
      <c r="C65" s="141" t="s">
        <v>12</v>
      </c>
      <c r="D65" s="2" t="s">
        <v>129</v>
      </c>
      <c r="E65" s="12">
        <v>10419830.669</v>
      </c>
      <c r="F65" s="12">
        <v>10419830.669</v>
      </c>
      <c r="G65" s="13">
        <f t="shared" si="3"/>
        <v>0</v>
      </c>
      <c r="H65" s="12">
        <v>10407510.222999999</v>
      </c>
      <c r="I65" s="45">
        <f t="shared" si="2"/>
        <v>99.882000000000005</v>
      </c>
      <c r="J65" s="4">
        <v>30</v>
      </c>
      <c r="K65" s="4">
        <v>29</v>
      </c>
      <c r="L65" s="27">
        <f t="shared" ref="L65:L101" si="4">K65*100/J65</f>
        <v>96.666666666666671</v>
      </c>
      <c r="M65" s="4">
        <v>8</v>
      </c>
      <c r="N65" s="4">
        <v>8</v>
      </c>
      <c r="O65" s="4">
        <v>22</v>
      </c>
      <c r="P65" s="4">
        <v>22</v>
      </c>
      <c r="Q65" s="85" t="s">
        <v>119</v>
      </c>
    </row>
    <row r="66" spans="1:17" ht="22.5">
      <c r="A66" s="137"/>
      <c r="B66" s="140"/>
      <c r="C66" s="142"/>
      <c r="D66" s="2" t="s">
        <v>131</v>
      </c>
      <c r="E66" s="12">
        <v>37316</v>
      </c>
      <c r="F66" s="12">
        <v>37316</v>
      </c>
      <c r="G66" s="13">
        <f t="shared" si="3"/>
        <v>0</v>
      </c>
      <c r="H66" s="12">
        <v>37316</v>
      </c>
      <c r="I66" s="45">
        <f t="shared" ref="I66:I131" si="5">ROUND(H66/F66 *100,3)</f>
        <v>100</v>
      </c>
      <c r="J66" s="4"/>
      <c r="K66" s="4"/>
      <c r="L66" s="18"/>
      <c r="M66" s="4"/>
      <c r="N66" s="4"/>
      <c r="O66" s="4"/>
      <c r="P66" s="4"/>
      <c r="Q66" s="84"/>
    </row>
    <row r="67" spans="1:17" ht="22.5">
      <c r="A67" s="137"/>
      <c r="B67" s="140"/>
      <c r="C67" s="142"/>
      <c r="D67" s="2" t="s">
        <v>130</v>
      </c>
      <c r="E67" s="12">
        <v>10382514.669</v>
      </c>
      <c r="F67" s="12">
        <v>10382514.669</v>
      </c>
      <c r="G67" s="13">
        <f t="shared" si="3"/>
        <v>0</v>
      </c>
      <c r="H67" s="12">
        <v>10370194.222999999</v>
      </c>
      <c r="I67" s="45">
        <f t="shared" si="5"/>
        <v>99.881</v>
      </c>
      <c r="J67" s="4"/>
      <c r="K67" s="4"/>
      <c r="L67" s="18"/>
      <c r="M67" s="4"/>
      <c r="N67" s="4"/>
      <c r="O67" s="4"/>
      <c r="P67" s="4"/>
      <c r="Q67" s="84"/>
    </row>
    <row r="68" spans="1:17" ht="22.5">
      <c r="A68" s="137"/>
      <c r="B68" s="140"/>
      <c r="C68" s="142"/>
      <c r="D68" s="2" t="s">
        <v>143</v>
      </c>
      <c r="E68" s="12">
        <v>0</v>
      </c>
      <c r="F68" s="12">
        <v>0</v>
      </c>
      <c r="G68" s="13">
        <f t="shared" si="3"/>
        <v>0</v>
      </c>
      <c r="H68" s="12">
        <v>0</v>
      </c>
      <c r="I68" s="45" t="s">
        <v>161</v>
      </c>
      <c r="J68" s="4"/>
      <c r="K68" s="4"/>
      <c r="L68" s="18"/>
      <c r="M68" s="4"/>
      <c r="N68" s="4"/>
      <c r="O68" s="4"/>
      <c r="P68" s="4"/>
      <c r="Q68" s="84"/>
    </row>
    <row r="69" spans="1:17" ht="22.5">
      <c r="A69" s="137"/>
      <c r="B69" s="150"/>
      <c r="C69" s="151"/>
      <c r="D69" s="83" t="s">
        <v>145</v>
      </c>
      <c r="E69" s="12">
        <v>0</v>
      </c>
      <c r="F69" s="12">
        <v>0</v>
      </c>
      <c r="G69" s="13">
        <f t="shared" si="3"/>
        <v>0</v>
      </c>
      <c r="H69" s="12">
        <v>0</v>
      </c>
      <c r="I69" s="45" t="s">
        <v>161</v>
      </c>
      <c r="J69" s="4"/>
      <c r="K69" s="4"/>
      <c r="L69" s="18"/>
      <c r="M69" s="4"/>
      <c r="N69" s="4"/>
      <c r="O69" s="4"/>
      <c r="P69" s="4"/>
      <c r="Q69" s="84"/>
    </row>
    <row r="70" spans="1:17" ht="14.25" customHeight="1">
      <c r="A70" s="137"/>
      <c r="B70" s="139" t="s">
        <v>14</v>
      </c>
      <c r="C70" s="141" t="s">
        <v>12</v>
      </c>
      <c r="D70" s="2" t="s">
        <v>129</v>
      </c>
      <c r="E70" s="12">
        <v>73390.22</v>
      </c>
      <c r="F70" s="12">
        <v>73390.22</v>
      </c>
      <c r="G70" s="13">
        <f t="shared" si="3"/>
        <v>0</v>
      </c>
      <c r="H70" s="12">
        <v>73251.148000000001</v>
      </c>
      <c r="I70" s="23">
        <f t="shared" si="5"/>
        <v>99.811000000000007</v>
      </c>
      <c r="J70" s="4">
        <v>8</v>
      </c>
      <c r="K70" s="4">
        <v>7</v>
      </c>
      <c r="L70" s="18">
        <f t="shared" si="4"/>
        <v>87.5</v>
      </c>
      <c r="M70" s="4">
        <v>4</v>
      </c>
      <c r="N70" s="4">
        <v>4</v>
      </c>
      <c r="O70" s="4">
        <v>6</v>
      </c>
      <c r="P70" s="4">
        <v>6</v>
      </c>
      <c r="Q70" s="86" t="s">
        <v>119</v>
      </c>
    </row>
    <row r="71" spans="1:17" ht="22.5">
      <c r="A71" s="137"/>
      <c r="B71" s="140"/>
      <c r="C71" s="142"/>
      <c r="D71" s="2" t="s">
        <v>131</v>
      </c>
      <c r="E71" s="12">
        <v>0</v>
      </c>
      <c r="F71" s="12">
        <v>0</v>
      </c>
      <c r="G71" s="13">
        <f t="shared" si="3"/>
        <v>0</v>
      </c>
      <c r="H71" s="12">
        <v>0</v>
      </c>
      <c r="I71" s="23" t="s">
        <v>161</v>
      </c>
      <c r="J71" s="4"/>
      <c r="K71" s="4"/>
      <c r="L71" s="18"/>
      <c r="M71" s="4"/>
      <c r="N71" s="4"/>
      <c r="O71" s="4"/>
      <c r="P71" s="4"/>
      <c r="Q71" s="22"/>
    </row>
    <row r="72" spans="1:17" ht="25.5" customHeight="1">
      <c r="A72" s="137"/>
      <c r="B72" s="140"/>
      <c r="C72" s="142"/>
      <c r="D72" s="2" t="s">
        <v>130</v>
      </c>
      <c r="E72" s="56">
        <v>73390.22</v>
      </c>
      <c r="F72" s="56">
        <v>73390.22</v>
      </c>
      <c r="G72" s="117">
        <f t="shared" si="3"/>
        <v>0</v>
      </c>
      <c r="H72" s="56">
        <v>73251.148000000001</v>
      </c>
      <c r="I72" s="60">
        <f t="shared" si="5"/>
        <v>99.811000000000007</v>
      </c>
      <c r="J72" s="4"/>
      <c r="K72" s="4"/>
      <c r="L72" s="18"/>
      <c r="M72" s="4"/>
      <c r="N72" s="4"/>
      <c r="O72" s="4"/>
      <c r="P72" s="4"/>
      <c r="Q72" s="22"/>
    </row>
    <row r="73" spans="1:17" ht="22.5" hidden="1">
      <c r="A73" s="137"/>
      <c r="B73" s="140"/>
      <c r="C73" s="142"/>
      <c r="D73" s="2" t="s">
        <v>143</v>
      </c>
      <c r="E73" s="12">
        <v>0</v>
      </c>
      <c r="F73" s="12">
        <v>0</v>
      </c>
      <c r="G73" s="13">
        <f t="shared" si="3"/>
        <v>0</v>
      </c>
      <c r="H73" s="12">
        <v>0</v>
      </c>
      <c r="I73" s="23" t="s">
        <v>161</v>
      </c>
      <c r="J73" s="4"/>
      <c r="K73" s="4"/>
      <c r="L73" s="18"/>
      <c r="M73" s="4"/>
      <c r="N73" s="4"/>
      <c r="O73" s="4"/>
      <c r="P73" s="4"/>
      <c r="Q73" s="22"/>
    </row>
    <row r="74" spans="1:17" ht="0.75" customHeight="1">
      <c r="A74" s="137"/>
      <c r="B74" s="150"/>
      <c r="C74" s="151"/>
      <c r="D74" s="83" t="s">
        <v>145</v>
      </c>
      <c r="E74" s="12">
        <v>0</v>
      </c>
      <c r="F74" s="12">
        <v>0</v>
      </c>
      <c r="G74" s="13">
        <f t="shared" si="3"/>
        <v>0</v>
      </c>
      <c r="H74" s="12">
        <v>0</v>
      </c>
      <c r="I74" s="23" t="s">
        <v>161</v>
      </c>
      <c r="J74" s="4"/>
      <c r="K74" s="4"/>
      <c r="L74" s="4"/>
      <c r="M74" s="4"/>
      <c r="N74" s="4"/>
      <c r="O74" s="4"/>
      <c r="P74" s="4"/>
      <c r="Q74" s="22"/>
    </row>
    <row r="75" spans="1:17" ht="14.25" customHeight="1">
      <c r="A75" s="137"/>
      <c r="B75" s="139" t="s">
        <v>15</v>
      </c>
      <c r="C75" s="141" t="s">
        <v>12</v>
      </c>
      <c r="D75" s="2" t="s">
        <v>129</v>
      </c>
      <c r="E75" s="12">
        <v>1454889.8230000001</v>
      </c>
      <c r="F75" s="12">
        <v>1454889.8230000001</v>
      </c>
      <c r="G75" s="13">
        <f t="shared" si="3"/>
        <v>0</v>
      </c>
      <c r="H75" s="12">
        <v>1443160.2479999999</v>
      </c>
      <c r="I75" s="23">
        <f t="shared" si="5"/>
        <v>99.194000000000003</v>
      </c>
      <c r="J75" s="4">
        <v>13</v>
      </c>
      <c r="K75" s="4">
        <v>12</v>
      </c>
      <c r="L75" s="27">
        <f t="shared" si="4"/>
        <v>92.307692307692307</v>
      </c>
      <c r="M75" s="4">
        <v>8</v>
      </c>
      <c r="N75" s="4">
        <v>8</v>
      </c>
      <c r="O75" s="4">
        <v>16</v>
      </c>
      <c r="P75" s="4">
        <v>16</v>
      </c>
      <c r="Q75" s="86" t="s">
        <v>119</v>
      </c>
    </row>
    <row r="76" spans="1:17" ht="22.5">
      <c r="A76" s="137"/>
      <c r="B76" s="140"/>
      <c r="C76" s="142"/>
      <c r="D76" s="2" t="s">
        <v>131</v>
      </c>
      <c r="E76" s="12">
        <v>6929.4</v>
      </c>
      <c r="F76" s="12">
        <v>6929.4</v>
      </c>
      <c r="G76" s="13">
        <f t="shared" si="3"/>
        <v>0</v>
      </c>
      <c r="H76" s="12">
        <v>6777.4</v>
      </c>
      <c r="I76" s="23">
        <f t="shared" si="5"/>
        <v>97.805999999999997</v>
      </c>
      <c r="J76" s="4"/>
      <c r="K76" s="4"/>
      <c r="L76" s="18"/>
      <c r="M76" s="4"/>
      <c r="N76" s="4"/>
      <c r="O76" s="4"/>
      <c r="P76" s="4"/>
      <c r="Q76" s="22"/>
    </row>
    <row r="77" spans="1:17" ht="22.5">
      <c r="A77" s="137"/>
      <c r="B77" s="140"/>
      <c r="C77" s="142"/>
      <c r="D77" s="2" t="s">
        <v>130</v>
      </c>
      <c r="E77" s="12">
        <v>1447960.423</v>
      </c>
      <c r="F77" s="12">
        <v>1447960.423</v>
      </c>
      <c r="G77" s="13">
        <f t="shared" si="3"/>
        <v>0</v>
      </c>
      <c r="H77" s="12">
        <v>1436382.848</v>
      </c>
      <c r="I77" s="23">
        <f t="shared" si="5"/>
        <v>99.2</v>
      </c>
      <c r="J77" s="4"/>
      <c r="K77" s="4"/>
      <c r="L77" s="18"/>
      <c r="M77" s="4"/>
      <c r="N77" s="4"/>
      <c r="O77" s="4"/>
      <c r="P77" s="4"/>
      <c r="Q77" s="22"/>
    </row>
    <row r="78" spans="1:17" ht="22.5">
      <c r="A78" s="137"/>
      <c r="B78" s="140"/>
      <c r="C78" s="142"/>
      <c r="D78" s="2" t="s">
        <v>143</v>
      </c>
      <c r="E78" s="12">
        <v>0</v>
      </c>
      <c r="F78" s="12">
        <v>0</v>
      </c>
      <c r="G78" s="13">
        <f t="shared" si="3"/>
        <v>0</v>
      </c>
      <c r="H78" s="12">
        <v>0</v>
      </c>
      <c r="I78" s="23" t="s">
        <v>161</v>
      </c>
      <c r="J78" s="4"/>
      <c r="K78" s="4"/>
      <c r="L78" s="18"/>
      <c r="M78" s="4"/>
      <c r="N78" s="4"/>
      <c r="O78" s="4"/>
      <c r="P78" s="4"/>
      <c r="Q78" s="22"/>
    </row>
    <row r="79" spans="1:17" ht="22.5">
      <c r="A79" s="137"/>
      <c r="B79" s="150"/>
      <c r="C79" s="151"/>
      <c r="D79" s="83" t="s">
        <v>145</v>
      </c>
      <c r="E79" s="12">
        <v>0</v>
      </c>
      <c r="F79" s="12">
        <v>0</v>
      </c>
      <c r="G79" s="13">
        <f t="shared" si="3"/>
        <v>0</v>
      </c>
      <c r="H79" s="12">
        <v>0</v>
      </c>
      <c r="I79" s="23" t="s">
        <v>161</v>
      </c>
      <c r="J79" s="4"/>
      <c r="K79" s="4"/>
      <c r="L79" s="18"/>
      <c r="M79" s="4"/>
      <c r="N79" s="4"/>
      <c r="O79" s="4"/>
      <c r="P79" s="4"/>
      <c r="Q79" s="22"/>
    </row>
    <row r="80" spans="1:17" ht="15" customHeight="1">
      <c r="A80" s="137"/>
      <c r="B80" s="160" t="s">
        <v>16</v>
      </c>
      <c r="C80" s="141" t="s">
        <v>12</v>
      </c>
      <c r="D80" s="2" t="s">
        <v>129</v>
      </c>
      <c r="E80" s="12">
        <v>7422.5</v>
      </c>
      <c r="F80" s="12">
        <v>7422.5</v>
      </c>
      <c r="G80" s="13">
        <f t="shared" si="3"/>
        <v>0</v>
      </c>
      <c r="H80" s="12">
        <v>7421.1570000000002</v>
      </c>
      <c r="I80" s="23">
        <f t="shared" si="5"/>
        <v>99.981999999999999</v>
      </c>
      <c r="J80" s="4">
        <v>2</v>
      </c>
      <c r="K80" s="4">
        <v>2</v>
      </c>
      <c r="L80" s="18">
        <f t="shared" si="4"/>
        <v>100</v>
      </c>
      <c r="M80" s="4">
        <v>2</v>
      </c>
      <c r="N80" s="4">
        <v>2</v>
      </c>
      <c r="O80" s="4">
        <v>1</v>
      </c>
      <c r="P80" s="4">
        <v>1</v>
      </c>
      <c r="Q80" s="86" t="s">
        <v>119</v>
      </c>
    </row>
    <row r="81" spans="1:17" ht="22.5">
      <c r="A81" s="137"/>
      <c r="B81" s="161"/>
      <c r="C81" s="142"/>
      <c r="D81" s="2" t="s">
        <v>131</v>
      </c>
      <c r="E81" s="12">
        <v>7422.5</v>
      </c>
      <c r="F81" s="12">
        <v>7422.5</v>
      </c>
      <c r="G81" s="13">
        <f t="shared" si="3"/>
        <v>0</v>
      </c>
      <c r="H81" s="12">
        <v>7421.1570000000002</v>
      </c>
      <c r="I81" s="23">
        <f t="shared" si="5"/>
        <v>99.981999999999999</v>
      </c>
      <c r="J81" s="18"/>
      <c r="K81" s="18"/>
      <c r="L81" s="18"/>
      <c r="M81" s="18"/>
      <c r="N81" s="18"/>
      <c r="O81" s="18"/>
      <c r="P81" s="18"/>
      <c r="Q81" s="87"/>
    </row>
    <row r="82" spans="1:17" ht="22.5">
      <c r="A82" s="137"/>
      <c r="B82" s="161"/>
      <c r="C82" s="142"/>
      <c r="D82" s="2" t="s">
        <v>130</v>
      </c>
      <c r="E82" s="12">
        <v>0</v>
      </c>
      <c r="F82" s="12">
        <v>0</v>
      </c>
      <c r="G82" s="13">
        <f t="shared" si="3"/>
        <v>0</v>
      </c>
      <c r="H82" s="12">
        <v>0</v>
      </c>
      <c r="I82" s="23" t="s">
        <v>161</v>
      </c>
      <c r="J82" s="18"/>
      <c r="K82" s="18"/>
      <c r="L82" s="18"/>
      <c r="M82" s="18"/>
      <c r="N82" s="18"/>
      <c r="O82" s="18"/>
      <c r="P82" s="18"/>
      <c r="Q82" s="87"/>
    </row>
    <row r="83" spans="1:17" ht="22.5">
      <c r="A83" s="137"/>
      <c r="B83" s="161"/>
      <c r="C83" s="142"/>
      <c r="D83" s="2" t="s">
        <v>143</v>
      </c>
      <c r="E83" s="12">
        <v>0</v>
      </c>
      <c r="F83" s="12">
        <v>0</v>
      </c>
      <c r="G83" s="13">
        <f t="shared" si="3"/>
        <v>0</v>
      </c>
      <c r="H83" s="12">
        <v>0</v>
      </c>
      <c r="I83" s="23" t="s">
        <v>161</v>
      </c>
      <c r="J83" s="18"/>
      <c r="K83" s="18"/>
      <c r="L83" s="18"/>
      <c r="M83" s="18"/>
      <c r="N83" s="18"/>
      <c r="O83" s="18"/>
      <c r="P83" s="18"/>
      <c r="Q83" s="87"/>
    </row>
    <row r="84" spans="1:17" ht="22.5">
      <c r="A84" s="137"/>
      <c r="B84" s="162"/>
      <c r="C84" s="151"/>
      <c r="D84" s="83" t="s">
        <v>145</v>
      </c>
      <c r="E84" s="12">
        <v>0</v>
      </c>
      <c r="F84" s="12">
        <v>0</v>
      </c>
      <c r="G84" s="13">
        <f t="shared" si="3"/>
        <v>0</v>
      </c>
      <c r="H84" s="12">
        <v>0</v>
      </c>
      <c r="I84" s="23" t="s">
        <v>161</v>
      </c>
      <c r="J84" s="18"/>
      <c r="K84" s="18"/>
      <c r="L84" s="18"/>
      <c r="M84" s="18"/>
      <c r="N84" s="18"/>
      <c r="O84" s="18"/>
      <c r="P84" s="18"/>
      <c r="Q84" s="87"/>
    </row>
    <row r="85" spans="1:17" ht="15.75" customHeight="1">
      <c r="A85" s="137"/>
      <c r="B85" s="139" t="s">
        <v>17</v>
      </c>
      <c r="C85" s="141" t="s">
        <v>12</v>
      </c>
      <c r="D85" s="2" t="s">
        <v>129</v>
      </c>
      <c r="E85" s="12">
        <v>130725.643</v>
      </c>
      <c r="F85" s="12">
        <v>130725.643</v>
      </c>
      <c r="G85" s="13">
        <f t="shared" si="3"/>
        <v>0</v>
      </c>
      <c r="H85" s="12">
        <v>128423.15300000001</v>
      </c>
      <c r="I85" s="23">
        <f t="shared" si="5"/>
        <v>98.239000000000004</v>
      </c>
      <c r="J85" s="18">
        <v>5</v>
      </c>
      <c r="K85" s="18">
        <v>5</v>
      </c>
      <c r="L85" s="18">
        <f t="shared" si="4"/>
        <v>100</v>
      </c>
      <c r="M85" s="18">
        <v>3</v>
      </c>
      <c r="N85" s="18">
        <v>3</v>
      </c>
      <c r="O85" s="18">
        <v>5</v>
      </c>
      <c r="P85" s="18">
        <v>5</v>
      </c>
      <c r="Q85" s="87" t="s">
        <v>119</v>
      </c>
    </row>
    <row r="86" spans="1:17" ht="24" customHeight="1">
      <c r="A86" s="137"/>
      <c r="B86" s="140"/>
      <c r="C86" s="142"/>
      <c r="D86" s="2" t="s">
        <v>131</v>
      </c>
      <c r="E86" s="12">
        <v>0</v>
      </c>
      <c r="F86" s="12">
        <v>0</v>
      </c>
      <c r="G86" s="13">
        <f t="shared" si="3"/>
        <v>0</v>
      </c>
      <c r="H86" s="12">
        <v>0</v>
      </c>
      <c r="I86" s="23" t="s">
        <v>161</v>
      </c>
      <c r="J86" s="18"/>
      <c r="K86" s="18"/>
      <c r="L86" s="18"/>
      <c r="M86" s="18"/>
      <c r="N86" s="18"/>
      <c r="O86" s="18"/>
      <c r="P86" s="18"/>
      <c r="Q86" s="17"/>
    </row>
    <row r="87" spans="1:17" ht="24" customHeight="1">
      <c r="A87" s="137"/>
      <c r="B87" s="140"/>
      <c r="C87" s="142"/>
      <c r="D87" s="2" t="s">
        <v>130</v>
      </c>
      <c r="E87" s="12">
        <v>130725.643</v>
      </c>
      <c r="F87" s="12">
        <v>130725.643</v>
      </c>
      <c r="G87" s="13">
        <f t="shared" si="3"/>
        <v>0</v>
      </c>
      <c r="H87" s="12">
        <v>128423.15300000001</v>
      </c>
      <c r="I87" s="23">
        <f t="shared" si="5"/>
        <v>98.239000000000004</v>
      </c>
      <c r="J87" s="18"/>
      <c r="K87" s="18"/>
      <c r="L87" s="18"/>
      <c r="M87" s="18"/>
      <c r="N87" s="18"/>
      <c r="O87" s="18"/>
      <c r="P87" s="18"/>
      <c r="Q87" s="17"/>
    </row>
    <row r="88" spans="1:17" ht="30" customHeight="1">
      <c r="A88" s="137"/>
      <c r="B88" s="140"/>
      <c r="C88" s="142"/>
      <c r="D88" s="2" t="s">
        <v>143</v>
      </c>
      <c r="E88" s="12">
        <v>0</v>
      </c>
      <c r="F88" s="12">
        <v>0</v>
      </c>
      <c r="G88" s="13">
        <f t="shared" si="3"/>
        <v>0</v>
      </c>
      <c r="H88" s="12">
        <v>0</v>
      </c>
      <c r="I88" s="23" t="s">
        <v>161</v>
      </c>
      <c r="J88" s="18"/>
      <c r="K88" s="18"/>
      <c r="L88" s="18"/>
      <c r="M88" s="18"/>
      <c r="N88" s="18"/>
      <c r="O88" s="18"/>
      <c r="P88" s="18"/>
      <c r="Q88" s="17"/>
    </row>
    <row r="89" spans="1:17" ht="15.75" customHeight="1">
      <c r="A89" s="66"/>
      <c r="B89" s="139" t="s">
        <v>163</v>
      </c>
      <c r="C89" s="141" t="s">
        <v>12</v>
      </c>
      <c r="D89" s="2" t="s">
        <v>129</v>
      </c>
      <c r="E89" s="12">
        <v>680332</v>
      </c>
      <c r="F89" s="12">
        <v>680332</v>
      </c>
      <c r="G89" s="13">
        <f t="shared" si="3"/>
        <v>0</v>
      </c>
      <c r="H89" s="12">
        <v>678699.97900000005</v>
      </c>
      <c r="I89" s="23">
        <f t="shared" si="5"/>
        <v>99.76</v>
      </c>
      <c r="J89" s="18">
        <v>3</v>
      </c>
      <c r="K89" s="18">
        <v>3</v>
      </c>
      <c r="L89" s="18">
        <f t="shared" si="4"/>
        <v>100</v>
      </c>
      <c r="M89" s="18">
        <v>1</v>
      </c>
      <c r="N89" s="18">
        <v>1</v>
      </c>
      <c r="O89" s="18">
        <v>0</v>
      </c>
      <c r="P89" s="18">
        <v>0</v>
      </c>
      <c r="Q89" s="87" t="s">
        <v>119</v>
      </c>
    </row>
    <row r="90" spans="1:17" ht="24" customHeight="1">
      <c r="A90" s="66"/>
      <c r="B90" s="140"/>
      <c r="C90" s="142"/>
      <c r="D90" s="2" t="s">
        <v>131</v>
      </c>
      <c r="E90" s="12">
        <v>476232.4</v>
      </c>
      <c r="F90" s="12">
        <v>476232.4</v>
      </c>
      <c r="G90" s="13">
        <f t="shared" si="3"/>
        <v>0</v>
      </c>
      <c r="H90" s="12">
        <v>474600.37900000002</v>
      </c>
      <c r="I90" s="23">
        <f t="shared" si="5"/>
        <v>99.656999999999996</v>
      </c>
      <c r="J90" s="18"/>
      <c r="K90" s="18"/>
      <c r="L90" s="18"/>
      <c r="M90" s="18"/>
      <c r="N90" s="18"/>
      <c r="O90" s="18"/>
      <c r="P90" s="18"/>
      <c r="Q90" s="17"/>
    </row>
    <row r="91" spans="1:17" ht="24" customHeight="1">
      <c r="A91" s="66"/>
      <c r="B91" s="140"/>
      <c r="C91" s="142"/>
      <c r="D91" s="2" t="s">
        <v>130</v>
      </c>
      <c r="E91" s="12">
        <v>204099.6</v>
      </c>
      <c r="F91" s="12">
        <v>204099.6</v>
      </c>
      <c r="G91" s="13">
        <f t="shared" si="3"/>
        <v>0</v>
      </c>
      <c r="H91" s="12">
        <v>204099.6</v>
      </c>
      <c r="I91" s="23">
        <f t="shared" si="5"/>
        <v>100</v>
      </c>
      <c r="J91" s="18"/>
      <c r="K91" s="18"/>
      <c r="L91" s="18"/>
      <c r="M91" s="18"/>
      <c r="N91" s="18"/>
      <c r="O91" s="18"/>
      <c r="P91" s="18"/>
      <c r="Q91" s="17"/>
    </row>
    <row r="92" spans="1:17" ht="39" customHeight="1">
      <c r="A92" s="66"/>
      <c r="B92" s="140"/>
      <c r="C92" s="142"/>
      <c r="D92" s="2" t="s">
        <v>143</v>
      </c>
      <c r="E92" s="12">
        <v>0</v>
      </c>
      <c r="F92" s="12">
        <v>0</v>
      </c>
      <c r="G92" s="13">
        <f t="shared" si="3"/>
        <v>0</v>
      </c>
      <c r="H92" s="12">
        <v>0</v>
      </c>
      <c r="I92" s="23" t="s">
        <v>161</v>
      </c>
      <c r="J92" s="18"/>
      <c r="K92" s="18"/>
      <c r="L92" s="18"/>
      <c r="M92" s="18"/>
      <c r="N92" s="18"/>
      <c r="O92" s="18"/>
      <c r="P92" s="18"/>
      <c r="Q92" s="17"/>
    </row>
    <row r="93" spans="1:17" ht="13.5" customHeight="1">
      <c r="A93" s="146">
        <v>3</v>
      </c>
      <c r="B93" s="165" t="s">
        <v>18</v>
      </c>
      <c r="C93" s="155" t="s">
        <v>19</v>
      </c>
      <c r="D93" s="72" t="s">
        <v>129</v>
      </c>
      <c r="E93" s="14">
        <v>6850227.0930000003</v>
      </c>
      <c r="F93" s="14">
        <v>6874211.2920000004</v>
      </c>
      <c r="G93" s="20">
        <f t="shared" si="3"/>
        <v>23984.199000000022</v>
      </c>
      <c r="H93" s="14">
        <f>H94+H95</f>
        <v>6768793.8709999993</v>
      </c>
      <c r="I93" s="24">
        <f t="shared" si="5"/>
        <v>98.465999999999994</v>
      </c>
      <c r="J93" s="3">
        <v>18</v>
      </c>
      <c r="K93" s="3">
        <v>12</v>
      </c>
      <c r="L93" s="38">
        <f t="shared" si="4"/>
        <v>66.666666666666671</v>
      </c>
      <c r="M93" s="3">
        <v>54</v>
      </c>
      <c r="N93" s="3">
        <v>53</v>
      </c>
      <c r="O93" s="3">
        <v>56</v>
      </c>
      <c r="P93" s="3">
        <v>53</v>
      </c>
      <c r="Q93" s="133" t="s">
        <v>177</v>
      </c>
    </row>
    <row r="94" spans="1:17" ht="22.5">
      <c r="A94" s="147"/>
      <c r="B94" s="165"/>
      <c r="C94" s="155"/>
      <c r="D94" s="2" t="s">
        <v>131</v>
      </c>
      <c r="E94" s="12">
        <v>2380852.5269999998</v>
      </c>
      <c r="F94" s="12">
        <v>2400016.3259999999</v>
      </c>
      <c r="G94" s="13">
        <f t="shared" si="3"/>
        <v>19163.799000000115</v>
      </c>
      <c r="H94" s="12">
        <v>2331435.2429999998</v>
      </c>
      <c r="I94" s="23">
        <f t="shared" si="5"/>
        <v>97.141999999999996</v>
      </c>
      <c r="J94" s="57"/>
      <c r="K94" s="4"/>
      <c r="L94" s="18"/>
      <c r="M94" s="4"/>
      <c r="N94" s="4"/>
      <c r="O94" s="4"/>
      <c r="P94" s="4"/>
      <c r="Q94" s="134"/>
    </row>
    <row r="95" spans="1:17" ht="22.5" customHeight="1">
      <c r="A95" s="147"/>
      <c r="B95" s="165"/>
      <c r="C95" s="155"/>
      <c r="D95" s="2" t="s">
        <v>130</v>
      </c>
      <c r="E95" s="12">
        <v>4469374.5659999996</v>
      </c>
      <c r="F95" s="12">
        <v>4474194.966</v>
      </c>
      <c r="G95" s="13">
        <f t="shared" si="3"/>
        <v>4820.4000000003725</v>
      </c>
      <c r="H95" s="12">
        <v>4437358.6279999996</v>
      </c>
      <c r="I95" s="23">
        <f t="shared" si="5"/>
        <v>99.177000000000007</v>
      </c>
      <c r="J95" s="4"/>
      <c r="K95" s="4"/>
      <c r="L95" s="18"/>
      <c r="M95" s="4"/>
      <c r="N95" s="4"/>
      <c r="O95" s="4"/>
      <c r="P95" s="4"/>
      <c r="Q95" s="134"/>
    </row>
    <row r="96" spans="1:17" ht="30.75" customHeight="1">
      <c r="A96" s="147"/>
      <c r="B96" s="165"/>
      <c r="C96" s="155"/>
      <c r="D96" s="2" t="s">
        <v>143</v>
      </c>
      <c r="E96" s="56">
        <v>0</v>
      </c>
      <c r="F96" s="56">
        <v>0</v>
      </c>
      <c r="G96" s="117">
        <f t="shared" si="3"/>
        <v>0</v>
      </c>
      <c r="H96" s="56">
        <v>0</v>
      </c>
      <c r="I96" s="60" t="s">
        <v>161</v>
      </c>
      <c r="J96" s="39"/>
      <c r="K96" s="4"/>
      <c r="L96" s="4"/>
      <c r="M96" s="4"/>
      <c r="N96" s="4"/>
      <c r="O96" s="4"/>
      <c r="P96" s="4"/>
      <c r="Q96" s="135"/>
    </row>
    <row r="97" spans="1:17" ht="14.25" customHeight="1">
      <c r="A97" s="147"/>
      <c r="B97" s="139" t="s">
        <v>21</v>
      </c>
      <c r="C97" s="141" t="s">
        <v>19</v>
      </c>
      <c r="D97" s="2" t="s">
        <v>129</v>
      </c>
      <c r="E97" s="12">
        <v>3606629.1120000002</v>
      </c>
      <c r="F97" s="12">
        <f>F98+F99</f>
        <v>3630313.3109999998</v>
      </c>
      <c r="G97" s="13">
        <f t="shared" si="3"/>
        <v>23684.198999999557</v>
      </c>
      <c r="H97" s="12">
        <v>3542874.855</v>
      </c>
      <c r="I97" s="23">
        <f t="shared" si="5"/>
        <v>97.590999999999994</v>
      </c>
      <c r="J97" s="4">
        <v>3</v>
      </c>
      <c r="K97" s="4">
        <v>2</v>
      </c>
      <c r="L97" s="27">
        <f t="shared" si="4"/>
        <v>66.666666666666671</v>
      </c>
      <c r="M97" s="4">
        <v>25</v>
      </c>
      <c r="N97" s="4">
        <v>24</v>
      </c>
      <c r="O97" s="4">
        <v>24</v>
      </c>
      <c r="P97" s="4">
        <v>23</v>
      </c>
      <c r="Q97" s="119"/>
    </row>
    <row r="98" spans="1:17" ht="22.5">
      <c r="A98" s="147"/>
      <c r="B98" s="140"/>
      <c r="C98" s="142"/>
      <c r="D98" s="2" t="s">
        <v>131</v>
      </c>
      <c r="E98" s="12">
        <v>1703059.527</v>
      </c>
      <c r="F98" s="12">
        <v>1726743.726</v>
      </c>
      <c r="G98" s="13">
        <f t="shared" si="3"/>
        <v>23684.199000000022</v>
      </c>
      <c r="H98" s="12">
        <v>1662733.588</v>
      </c>
      <c r="I98" s="23">
        <f t="shared" si="5"/>
        <v>96.293000000000006</v>
      </c>
      <c r="J98" s="4"/>
      <c r="K98" s="4"/>
      <c r="L98" s="18"/>
      <c r="M98" s="4"/>
      <c r="N98" s="4"/>
      <c r="O98" s="4"/>
      <c r="P98" s="4"/>
      <c r="Q98" s="120"/>
    </row>
    <row r="99" spans="1:17" ht="22.5">
      <c r="A99" s="147"/>
      <c r="B99" s="140"/>
      <c r="C99" s="142"/>
      <c r="D99" s="2" t="s">
        <v>130</v>
      </c>
      <c r="E99" s="12">
        <v>1903569.585</v>
      </c>
      <c r="F99" s="12">
        <v>1903569.585</v>
      </c>
      <c r="G99" s="13">
        <f t="shared" si="3"/>
        <v>0</v>
      </c>
      <c r="H99" s="12">
        <v>1880141.267</v>
      </c>
      <c r="I99" s="41">
        <f t="shared" si="5"/>
        <v>98.769000000000005</v>
      </c>
      <c r="J99" s="4"/>
      <c r="K99" s="4"/>
      <c r="L99" s="18"/>
      <c r="M99" s="4"/>
      <c r="N99" s="4"/>
      <c r="O99" s="4"/>
      <c r="P99" s="4"/>
      <c r="Q99" s="4"/>
    </row>
    <row r="100" spans="1:17" ht="22.5">
      <c r="A100" s="147"/>
      <c r="B100" s="140"/>
      <c r="C100" s="142"/>
      <c r="D100" s="2" t="s">
        <v>143</v>
      </c>
      <c r="E100" s="12">
        <v>0</v>
      </c>
      <c r="F100" s="12">
        <v>0</v>
      </c>
      <c r="G100" s="13">
        <f t="shared" si="3"/>
        <v>0</v>
      </c>
      <c r="H100" s="12">
        <v>0</v>
      </c>
      <c r="I100" s="41" t="s">
        <v>161</v>
      </c>
      <c r="J100" s="4"/>
      <c r="K100" s="4"/>
      <c r="L100" s="18"/>
      <c r="M100" s="4"/>
      <c r="N100" s="4"/>
      <c r="O100" s="4"/>
      <c r="P100" s="4"/>
      <c r="Q100" s="4"/>
    </row>
    <row r="101" spans="1:17" ht="12" customHeight="1">
      <c r="A101" s="147"/>
      <c r="B101" s="139" t="s">
        <v>22</v>
      </c>
      <c r="C101" s="141" t="s">
        <v>19</v>
      </c>
      <c r="D101" s="2" t="s">
        <v>129</v>
      </c>
      <c r="E101" s="12">
        <v>1091868.3929999999</v>
      </c>
      <c r="F101" s="12">
        <v>1091868.3929999999</v>
      </c>
      <c r="G101" s="13">
        <f t="shared" si="3"/>
        <v>0</v>
      </c>
      <c r="H101" s="12">
        <v>1087442.585</v>
      </c>
      <c r="I101" s="41">
        <f t="shared" si="5"/>
        <v>99.594999999999999</v>
      </c>
      <c r="J101" s="4">
        <v>2</v>
      </c>
      <c r="K101" s="4">
        <v>1</v>
      </c>
      <c r="L101" s="18">
        <f t="shared" si="4"/>
        <v>50</v>
      </c>
      <c r="M101" s="4">
        <v>7</v>
      </c>
      <c r="N101" s="4">
        <v>7</v>
      </c>
      <c r="O101" s="4">
        <v>7</v>
      </c>
      <c r="P101" s="4">
        <v>6</v>
      </c>
      <c r="Q101" s="4" t="s">
        <v>119</v>
      </c>
    </row>
    <row r="102" spans="1:17" ht="22.5">
      <c r="A102" s="147"/>
      <c r="B102" s="140"/>
      <c r="C102" s="142"/>
      <c r="D102" s="2" t="s">
        <v>131</v>
      </c>
      <c r="E102" s="12">
        <v>4010.5</v>
      </c>
      <c r="F102" s="12">
        <v>0</v>
      </c>
      <c r="G102" s="13">
        <f t="shared" si="3"/>
        <v>-4010.5</v>
      </c>
      <c r="H102" s="12">
        <v>0</v>
      </c>
      <c r="I102" s="41" t="s">
        <v>161</v>
      </c>
      <c r="J102" s="4"/>
      <c r="K102" s="4"/>
      <c r="L102" s="18"/>
      <c r="M102" s="4"/>
      <c r="N102" s="4"/>
      <c r="O102" s="4"/>
      <c r="P102" s="4"/>
      <c r="Q102" s="4"/>
    </row>
    <row r="103" spans="1:17" ht="22.5">
      <c r="A103" s="147"/>
      <c r="B103" s="140"/>
      <c r="C103" s="142"/>
      <c r="D103" s="2" t="s">
        <v>130</v>
      </c>
      <c r="E103" s="12">
        <v>1087857.8929999999</v>
      </c>
      <c r="F103" s="12">
        <v>1091868.3929999999</v>
      </c>
      <c r="G103" s="13">
        <f t="shared" si="3"/>
        <v>4010.5</v>
      </c>
      <c r="H103" s="12">
        <v>1087442.585</v>
      </c>
      <c r="I103" s="41">
        <f t="shared" si="5"/>
        <v>99.594999999999999</v>
      </c>
      <c r="J103" s="4"/>
      <c r="K103" s="4"/>
      <c r="L103" s="18"/>
      <c r="M103" s="4"/>
      <c r="N103" s="4"/>
      <c r="O103" s="4"/>
      <c r="P103" s="4"/>
      <c r="Q103" s="4"/>
    </row>
    <row r="104" spans="1:17" ht="22.5">
      <c r="A104" s="147"/>
      <c r="B104" s="140"/>
      <c r="C104" s="142"/>
      <c r="D104" s="2" t="s">
        <v>143</v>
      </c>
      <c r="E104" s="12">
        <v>0</v>
      </c>
      <c r="F104" s="12">
        <v>0</v>
      </c>
      <c r="G104" s="13">
        <f t="shared" si="3"/>
        <v>0</v>
      </c>
      <c r="H104" s="12">
        <v>0</v>
      </c>
      <c r="I104" s="41" t="s">
        <v>161</v>
      </c>
      <c r="J104" s="4"/>
      <c r="K104" s="4"/>
      <c r="L104" s="18"/>
      <c r="M104" s="4"/>
      <c r="N104" s="4"/>
      <c r="O104" s="4"/>
      <c r="P104" s="4"/>
      <c r="Q104" s="4"/>
    </row>
    <row r="105" spans="1:17" ht="15" customHeight="1">
      <c r="A105" s="147"/>
      <c r="B105" s="139" t="s">
        <v>23</v>
      </c>
      <c r="C105" s="148" t="s">
        <v>20</v>
      </c>
      <c r="D105" s="2" t="s">
        <v>129</v>
      </c>
      <c r="E105" s="12">
        <v>2094813.9920000001</v>
      </c>
      <c r="F105" s="12">
        <v>2095113.9920000001</v>
      </c>
      <c r="G105" s="13">
        <f t="shared" si="3"/>
        <v>300</v>
      </c>
      <c r="H105" s="12">
        <v>2083490.034</v>
      </c>
      <c r="I105" s="41">
        <f t="shared" si="5"/>
        <v>99.444999999999993</v>
      </c>
      <c r="J105" s="4">
        <v>4</v>
      </c>
      <c r="K105" s="4">
        <v>3</v>
      </c>
      <c r="L105" s="18">
        <f t="shared" ref="L105:L161" si="6">K105*100/J105</f>
        <v>75</v>
      </c>
      <c r="M105" s="4">
        <v>13</v>
      </c>
      <c r="N105" s="4">
        <v>13</v>
      </c>
      <c r="O105" s="4">
        <v>16</v>
      </c>
      <c r="P105" s="4">
        <v>16</v>
      </c>
      <c r="Q105" s="4" t="s">
        <v>119</v>
      </c>
    </row>
    <row r="106" spans="1:17" ht="22.5">
      <c r="A106" s="147"/>
      <c r="B106" s="140"/>
      <c r="C106" s="149"/>
      <c r="D106" s="2" t="s">
        <v>131</v>
      </c>
      <c r="E106" s="12">
        <v>673272.6</v>
      </c>
      <c r="F106" s="12">
        <v>673272.6</v>
      </c>
      <c r="G106" s="13">
        <f t="shared" si="3"/>
        <v>0</v>
      </c>
      <c r="H106" s="12">
        <v>668701.65500000003</v>
      </c>
      <c r="I106" s="41">
        <f t="shared" si="5"/>
        <v>99.320999999999998</v>
      </c>
      <c r="J106" s="4"/>
      <c r="K106" s="4"/>
      <c r="L106" s="18"/>
      <c r="M106" s="4"/>
      <c r="N106" s="4"/>
      <c r="O106" s="4"/>
      <c r="P106" s="4"/>
      <c r="Q106" s="4"/>
    </row>
    <row r="107" spans="1:17" ht="22.5">
      <c r="A107" s="147"/>
      <c r="B107" s="140"/>
      <c r="C107" s="149"/>
      <c r="D107" s="2" t="s">
        <v>130</v>
      </c>
      <c r="E107" s="12">
        <v>1421541.392</v>
      </c>
      <c r="F107" s="12">
        <v>1421841.392</v>
      </c>
      <c r="G107" s="13">
        <f t="shared" si="3"/>
        <v>300</v>
      </c>
      <c r="H107" s="12">
        <v>1414788.379</v>
      </c>
      <c r="I107" s="41">
        <f t="shared" si="5"/>
        <v>99.504000000000005</v>
      </c>
      <c r="J107" s="4"/>
      <c r="K107" s="4"/>
      <c r="L107" s="18"/>
      <c r="M107" s="4"/>
      <c r="N107" s="4"/>
      <c r="O107" s="4"/>
      <c r="P107" s="4"/>
      <c r="Q107" s="4"/>
    </row>
    <row r="108" spans="1:17" ht="27" customHeight="1">
      <c r="A108" s="147"/>
      <c r="B108" s="140"/>
      <c r="C108" s="149"/>
      <c r="D108" s="2" t="s">
        <v>143</v>
      </c>
      <c r="E108" s="12">
        <v>0</v>
      </c>
      <c r="F108" s="12">
        <v>0</v>
      </c>
      <c r="G108" s="13">
        <f t="shared" si="3"/>
        <v>0</v>
      </c>
      <c r="H108" s="12">
        <v>0</v>
      </c>
      <c r="I108" s="41" t="s">
        <v>161</v>
      </c>
      <c r="J108" s="4"/>
      <c r="K108" s="4"/>
      <c r="L108" s="18"/>
      <c r="M108" s="4"/>
      <c r="N108" s="4"/>
      <c r="O108" s="4"/>
      <c r="P108" s="4"/>
      <c r="Q108" s="4"/>
    </row>
    <row r="109" spans="1:17" ht="13.5" customHeight="1">
      <c r="A109" s="147"/>
      <c r="B109" s="139" t="s">
        <v>24</v>
      </c>
      <c r="C109" s="141" t="s">
        <v>19</v>
      </c>
      <c r="D109" s="2" t="s">
        <v>129</v>
      </c>
      <c r="E109" s="12">
        <v>5579.2</v>
      </c>
      <c r="F109" s="12">
        <v>5579.2</v>
      </c>
      <c r="G109" s="13">
        <f t="shared" si="3"/>
        <v>0</v>
      </c>
      <c r="H109" s="12">
        <v>5458.2150000000001</v>
      </c>
      <c r="I109" s="41">
        <f t="shared" si="5"/>
        <v>97.831000000000003</v>
      </c>
      <c r="J109" s="4">
        <v>3</v>
      </c>
      <c r="K109" s="4">
        <v>3</v>
      </c>
      <c r="L109" s="18">
        <f t="shared" si="6"/>
        <v>100</v>
      </c>
      <c r="M109" s="4">
        <v>2</v>
      </c>
      <c r="N109" s="4">
        <v>2</v>
      </c>
      <c r="O109" s="4">
        <v>2</v>
      </c>
      <c r="P109" s="4">
        <v>2</v>
      </c>
      <c r="Q109" s="4" t="s">
        <v>119</v>
      </c>
    </row>
    <row r="110" spans="1:17" ht="22.5">
      <c r="A110" s="147"/>
      <c r="B110" s="140"/>
      <c r="C110" s="142"/>
      <c r="D110" s="2" t="s">
        <v>131</v>
      </c>
      <c r="E110" s="12">
        <v>0</v>
      </c>
      <c r="F110" s="12">
        <v>0</v>
      </c>
      <c r="G110" s="13">
        <f t="shared" si="3"/>
        <v>0</v>
      </c>
      <c r="H110" s="12">
        <v>0</v>
      </c>
      <c r="I110" s="41" t="s">
        <v>161</v>
      </c>
      <c r="J110" s="4"/>
      <c r="K110" s="4"/>
      <c r="L110" s="18"/>
      <c r="M110" s="4"/>
      <c r="N110" s="4"/>
      <c r="O110" s="4"/>
      <c r="P110" s="4"/>
      <c r="Q110" s="4"/>
    </row>
    <row r="111" spans="1:17" ht="22.5">
      <c r="A111" s="147"/>
      <c r="B111" s="140"/>
      <c r="C111" s="142"/>
      <c r="D111" s="2" t="s">
        <v>130</v>
      </c>
      <c r="E111" s="12">
        <v>5579.2</v>
      </c>
      <c r="F111" s="12">
        <v>5579.2</v>
      </c>
      <c r="G111" s="13">
        <f t="shared" si="3"/>
        <v>0</v>
      </c>
      <c r="H111" s="12">
        <v>5458.2150000000001</v>
      </c>
      <c r="I111" s="41">
        <f t="shared" si="5"/>
        <v>97.831000000000003</v>
      </c>
      <c r="J111" s="4"/>
      <c r="K111" s="4"/>
      <c r="L111" s="18"/>
      <c r="M111" s="4"/>
      <c r="N111" s="4"/>
      <c r="O111" s="4"/>
      <c r="P111" s="4"/>
      <c r="Q111" s="4"/>
    </row>
    <row r="112" spans="1:17" ht="24.75" customHeight="1">
      <c r="A112" s="147"/>
      <c r="B112" s="140"/>
      <c r="C112" s="142"/>
      <c r="D112" s="15" t="s">
        <v>143</v>
      </c>
      <c r="E112" s="12">
        <v>0</v>
      </c>
      <c r="F112" s="12">
        <v>0</v>
      </c>
      <c r="G112" s="13">
        <f t="shared" si="3"/>
        <v>0</v>
      </c>
      <c r="H112" s="12">
        <v>0</v>
      </c>
      <c r="I112" s="41" t="s">
        <v>161</v>
      </c>
      <c r="J112" s="4"/>
      <c r="K112" s="4"/>
      <c r="L112" s="18"/>
      <c r="M112" s="4"/>
      <c r="N112" s="4"/>
      <c r="O112" s="4"/>
      <c r="P112" s="4"/>
      <c r="Q112" s="4"/>
    </row>
    <row r="113" spans="1:17" ht="12.75" customHeight="1">
      <c r="A113" s="147"/>
      <c r="B113" s="139" t="s">
        <v>25</v>
      </c>
      <c r="C113" s="141" t="s">
        <v>19</v>
      </c>
      <c r="D113" s="2" t="s">
        <v>129</v>
      </c>
      <c r="E113" s="12">
        <v>7484.6059999999998</v>
      </c>
      <c r="F113" s="12">
        <v>7484.6059999999998</v>
      </c>
      <c r="G113" s="13">
        <f t="shared" si="3"/>
        <v>0</v>
      </c>
      <c r="H113" s="12">
        <v>6715.3040000000001</v>
      </c>
      <c r="I113" s="41">
        <f t="shared" si="5"/>
        <v>89.721999999999994</v>
      </c>
      <c r="J113" s="4">
        <v>2</v>
      </c>
      <c r="K113" s="4">
        <v>2</v>
      </c>
      <c r="L113" s="18">
        <f t="shared" si="6"/>
        <v>100</v>
      </c>
      <c r="M113" s="4">
        <v>5</v>
      </c>
      <c r="N113" s="4">
        <v>5</v>
      </c>
      <c r="O113" s="4">
        <v>5</v>
      </c>
      <c r="P113" s="4">
        <v>5</v>
      </c>
      <c r="Q113" s="4" t="s">
        <v>119</v>
      </c>
    </row>
    <row r="114" spans="1:17" ht="22.5">
      <c r="A114" s="147"/>
      <c r="B114" s="140"/>
      <c r="C114" s="142"/>
      <c r="D114" s="2" t="s">
        <v>131</v>
      </c>
      <c r="E114" s="12">
        <v>509.9</v>
      </c>
      <c r="F114" s="12">
        <v>0</v>
      </c>
      <c r="G114" s="13">
        <f t="shared" si="3"/>
        <v>-509.9</v>
      </c>
      <c r="H114" s="12">
        <v>0</v>
      </c>
      <c r="I114" s="41" t="s">
        <v>161</v>
      </c>
      <c r="J114" s="18"/>
      <c r="K114" s="18"/>
      <c r="L114" s="18"/>
      <c r="M114" s="18"/>
      <c r="N114" s="18"/>
      <c r="O114" s="18"/>
      <c r="P114" s="18"/>
      <c r="Q114" s="18"/>
    </row>
    <row r="115" spans="1:17" ht="25.5" customHeight="1">
      <c r="A115" s="147"/>
      <c r="B115" s="140"/>
      <c r="C115" s="142"/>
      <c r="D115" s="2" t="s">
        <v>130</v>
      </c>
      <c r="E115" s="12">
        <v>6974.7060000000001</v>
      </c>
      <c r="F115" s="12">
        <v>7484.6059999999998</v>
      </c>
      <c r="G115" s="13">
        <f t="shared" si="3"/>
        <v>509.89999999999964</v>
      </c>
      <c r="H115" s="12">
        <v>6715.3040000000001</v>
      </c>
      <c r="I115" s="41">
        <f t="shared" si="5"/>
        <v>89.721999999999994</v>
      </c>
      <c r="J115" s="18"/>
      <c r="K115" s="18"/>
      <c r="L115" s="18"/>
      <c r="M115" s="18"/>
      <c r="N115" s="18"/>
      <c r="O115" s="18"/>
      <c r="P115" s="18"/>
      <c r="Q115" s="18"/>
    </row>
    <row r="116" spans="1:17" ht="22.5">
      <c r="A116" s="147"/>
      <c r="B116" s="150"/>
      <c r="C116" s="151"/>
      <c r="D116" s="15" t="s">
        <v>143</v>
      </c>
      <c r="E116" s="12">
        <v>0</v>
      </c>
      <c r="F116" s="12">
        <v>0</v>
      </c>
      <c r="G116" s="13">
        <v>0</v>
      </c>
      <c r="H116" s="12">
        <v>0</v>
      </c>
      <c r="I116" s="41" t="s">
        <v>161</v>
      </c>
      <c r="J116" s="18"/>
      <c r="K116" s="18"/>
      <c r="L116" s="18"/>
      <c r="M116" s="18"/>
      <c r="N116" s="18"/>
      <c r="O116" s="18"/>
      <c r="P116" s="18"/>
      <c r="Q116" s="18"/>
    </row>
    <row r="117" spans="1:17" ht="12.75" customHeight="1">
      <c r="A117" s="147"/>
      <c r="B117" s="139" t="s">
        <v>26</v>
      </c>
      <c r="C117" s="141" t="s">
        <v>19</v>
      </c>
      <c r="D117" s="2" t="s">
        <v>129</v>
      </c>
      <c r="E117" s="12">
        <v>43851.79</v>
      </c>
      <c r="F117" s="12">
        <v>43851.79</v>
      </c>
      <c r="G117" s="13">
        <f t="shared" si="3"/>
        <v>0</v>
      </c>
      <c r="H117" s="12">
        <v>42812.877999999997</v>
      </c>
      <c r="I117" s="41">
        <f t="shared" si="5"/>
        <v>97.631</v>
      </c>
      <c r="J117" s="18">
        <v>2</v>
      </c>
      <c r="K117" s="18">
        <v>0</v>
      </c>
      <c r="L117" s="18">
        <f t="shared" si="6"/>
        <v>0</v>
      </c>
      <c r="M117" s="18">
        <v>2</v>
      </c>
      <c r="N117" s="18">
        <v>2</v>
      </c>
      <c r="O117" s="18">
        <v>2</v>
      </c>
      <c r="P117" s="18">
        <v>1</v>
      </c>
      <c r="Q117" s="18" t="s">
        <v>119</v>
      </c>
    </row>
    <row r="118" spans="1:17" ht="22.5">
      <c r="A118" s="147"/>
      <c r="B118" s="140"/>
      <c r="C118" s="142"/>
      <c r="D118" s="2" t="s">
        <v>131</v>
      </c>
      <c r="E118" s="12">
        <v>0</v>
      </c>
      <c r="F118" s="12">
        <v>0</v>
      </c>
      <c r="G118" s="13">
        <f t="shared" si="3"/>
        <v>0</v>
      </c>
      <c r="H118" s="12">
        <v>0</v>
      </c>
      <c r="I118" s="41" t="s">
        <v>161</v>
      </c>
      <c r="J118" s="18"/>
      <c r="K118" s="18"/>
      <c r="L118" s="18"/>
      <c r="M118" s="18"/>
      <c r="N118" s="18"/>
      <c r="O118" s="18"/>
      <c r="P118" s="18"/>
      <c r="Q118" s="18"/>
    </row>
    <row r="119" spans="1:17" ht="22.5">
      <c r="A119" s="147"/>
      <c r="B119" s="140"/>
      <c r="C119" s="142"/>
      <c r="D119" s="2" t="s">
        <v>130</v>
      </c>
      <c r="E119" s="12">
        <v>43851.79</v>
      </c>
      <c r="F119" s="12">
        <v>43851.79</v>
      </c>
      <c r="G119" s="13">
        <f t="shared" si="3"/>
        <v>0</v>
      </c>
      <c r="H119" s="12">
        <v>42812.877999999997</v>
      </c>
      <c r="I119" s="41">
        <f t="shared" si="5"/>
        <v>97.631</v>
      </c>
      <c r="J119" s="18"/>
      <c r="K119" s="18"/>
      <c r="L119" s="18"/>
      <c r="M119" s="18"/>
      <c r="N119" s="18"/>
      <c r="O119" s="18"/>
      <c r="P119" s="18"/>
      <c r="Q119" s="18"/>
    </row>
    <row r="120" spans="1:17" ht="29.25" customHeight="1">
      <c r="A120" s="147"/>
      <c r="B120" s="150"/>
      <c r="C120" s="151"/>
      <c r="D120" s="15" t="s">
        <v>143</v>
      </c>
      <c r="E120" s="12">
        <v>0</v>
      </c>
      <c r="F120" s="12">
        <v>0</v>
      </c>
      <c r="G120" s="13">
        <f t="shared" ref="G120:G178" si="7">F120-E120</f>
        <v>0</v>
      </c>
      <c r="H120" s="12">
        <v>0</v>
      </c>
      <c r="I120" s="41" t="s">
        <v>161</v>
      </c>
      <c r="J120" s="4"/>
      <c r="K120" s="4"/>
      <c r="L120" s="4"/>
      <c r="M120" s="4"/>
      <c r="N120" s="4"/>
      <c r="O120" s="4"/>
      <c r="P120" s="4"/>
      <c r="Q120" s="4"/>
    </row>
    <row r="121" spans="1:17" s="89" customFormat="1" ht="18.75" customHeight="1">
      <c r="A121" s="136">
        <v>4</v>
      </c>
      <c r="B121" s="143" t="s">
        <v>151</v>
      </c>
      <c r="C121" s="152" t="s">
        <v>19</v>
      </c>
      <c r="D121" s="72" t="s">
        <v>129</v>
      </c>
      <c r="E121" s="14">
        <v>365821.25</v>
      </c>
      <c r="F121" s="14">
        <v>341021.65</v>
      </c>
      <c r="G121" s="30">
        <f t="shared" si="7"/>
        <v>-24799.599999999977</v>
      </c>
      <c r="H121" s="14">
        <v>339245.58500000002</v>
      </c>
      <c r="I121" s="41">
        <f t="shared" si="5"/>
        <v>99.478999999999999</v>
      </c>
      <c r="J121" s="3">
        <v>15</v>
      </c>
      <c r="K121" s="3">
        <v>14</v>
      </c>
      <c r="L121" s="38">
        <f t="shared" si="6"/>
        <v>93.333333333333329</v>
      </c>
      <c r="M121" s="3">
        <v>18</v>
      </c>
      <c r="N121" s="3">
        <v>18</v>
      </c>
      <c r="O121" s="3">
        <v>18</v>
      </c>
      <c r="P121" s="3">
        <v>18</v>
      </c>
      <c r="Q121" s="133" t="s">
        <v>177</v>
      </c>
    </row>
    <row r="122" spans="1:17" s="89" customFormat="1" ht="26.25" customHeight="1">
      <c r="A122" s="137"/>
      <c r="B122" s="144"/>
      <c r="C122" s="153"/>
      <c r="D122" s="2" t="s">
        <v>131</v>
      </c>
      <c r="E122" s="12">
        <v>343720.5</v>
      </c>
      <c r="F122" s="12">
        <v>318920.90000000002</v>
      </c>
      <c r="G122" s="30">
        <f t="shared" si="7"/>
        <v>-24799.599999999977</v>
      </c>
      <c r="H122" s="12">
        <v>318606.50900000002</v>
      </c>
      <c r="I122" s="41">
        <f t="shared" si="5"/>
        <v>99.900999999999996</v>
      </c>
      <c r="J122" s="26"/>
      <c r="K122" s="4"/>
      <c r="L122" s="18"/>
      <c r="M122" s="4"/>
      <c r="N122" s="4"/>
      <c r="O122" s="4"/>
      <c r="P122" s="4"/>
      <c r="Q122" s="134"/>
    </row>
    <row r="123" spans="1:17" s="89" customFormat="1" ht="58.5" customHeight="1">
      <c r="A123" s="137"/>
      <c r="B123" s="145"/>
      <c r="C123" s="154"/>
      <c r="D123" s="2" t="s">
        <v>130</v>
      </c>
      <c r="E123" s="56">
        <v>22100.75</v>
      </c>
      <c r="F123" s="56">
        <v>22100.75</v>
      </c>
      <c r="G123" s="117">
        <f t="shared" si="7"/>
        <v>0</v>
      </c>
      <c r="H123" s="56">
        <v>20639.076000000001</v>
      </c>
      <c r="I123" s="121">
        <f t="shared" si="5"/>
        <v>93.385999999999996</v>
      </c>
      <c r="J123" s="39"/>
      <c r="K123" s="39"/>
      <c r="L123" s="18"/>
      <c r="M123" s="4"/>
      <c r="N123" s="4"/>
      <c r="O123" s="4"/>
      <c r="P123" s="4"/>
      <c r="Q123" s="134"/>
    </row>
    <row r="124" spans="1:17" s="90" customFormat="1" ht="12" customHeight="1">
      <c r="A124" s="137"/>
      <c r="B124" s="139" t="s">
        <v>164</v>
      </c>
      <c r="C124" s="148" t="s">
        <v>19</v>
      </c>
      <c r="D124" s="2" t="s">
        <v>129</v>
      </c>
      <c r="E124" s="12">
        <v>20</v>
      </c>
      <c r="F124" s="12">
        <v>20</v>
      </c>
      <c r="G124" s="13">
        <f t="shared" si="7"/>
        <v>0</v>
      </c>
      <c r="H124" s="12">
        <v>20</v>
      </c>
      <c r="I124" s="41">
        <f t="shared" si="5"/>
        <v>100</v>
      </c>
      <c r="J124" s="4">
        <v>2</v>
      </c>
      <c r="K124" s="4">
        <v>2</v>
      </c>
      <c r="L124" s="18">
        <f t="shared" si="6"/>
        <v>100</v>
      </c>
      <c r="M124" s="4">
        <v>4</v>
      </c>
      <c r="N124" s="4">
        <v>4</v>
      </c>
      <c r="O124" s="4">
        <v>4</v>
      </c>
      <c r="P124" s="4">
        <v>4</v>
      </c>
      <c r="Q124" s="4" t="s">
        <v>119</v>
      </c>
    </row>
    <row r="125" spans="1:17" s="90" customFormat="1" ht="34.5" customHeight="1">
      <c r="A125" s="137"/>
      <c r="B125" s="140"/>
      <c r="C125" s="149"/>
      <c r="D125" s="15" t="s">
        <v>131</v>
      </c>
      <c r="E125" s="12">
        <v>0</v>
      </c>
      <c r="F125" s="12">
        <v>0</v>
      </c>
      <c r="G125" s="13">
        <f t="shared" si="7"/>
        <v>0</v>
      </c>
      <c r="H125" s="12">
        <v>0</v>
      </c>
      <c r="I125" s="41" t="s">
        <v>161</v>
      </c>
      <c r="J125" s="39"/>
      <c r="K125" s="39"/>
      <c r="L125" s="18"/>
      <c r="M125" s="4"/>
      <c r="N125" s="4"/>
      <c r="O125" s="4"/>
      <c r="P125" s="4"/>
      <c r="Q125" s="4"/>
    </row>
    <row r="126" spans="1:17" s="90" customFormat="1" ht="45.75" customHeight="1">
      <c r="A126" s="137"/>
      <c r="B126" s="150"/>
      <c r="C126" s="156"/>
      <c r="D126" s="15" t="s">
        <v>130</v>
      </c>
      <c r="E126" s="12">
        <v>20</v>
      </c>
      <c r="F126" s="12">
        <v>20</v>
      </c>
      <c r="G126" s="13">
        <f t="shared" si="7"/>
        <v>0</v>
      </c>
      <c r="H126" s="12">
        <v>20</v>
      </c>
      <c r="I126" s="41">
        <f t="shared" si="5"/>
        <v>100</v>
      </c>
      <c r="J126" s="39"/>
      <c r="K126" s="39"/>
      <c r="L126" s="18"/>
      <c r="M126" s="4"/>
      <c r="N126" s="4"/>
      <c r="O126" s="4"/>
      <c r="P126" s="4"/>
      <c r="Q126" s="4"/>
    </row>
    <row r="127" spans="1:17" s="90" customFormat="1" ht="17.25" customHeight="1">
      <c r="A127" s="137"/>
      <c r="B127" s="139" t="s">
        <v>165</v>
      </c>
      <c r="C127" s="148" t="s">
        <v>19</v>
      </c>
      <c r="D127" s="72" t="s">
        <v>129</v>
      </c>
      <c r="E127" s="67">
        <v>18196.05</v>
      </c>
      <c r="F127" s="67">
        <v>18196.05</v>
      </c>
      <c r="G127" s="13">
        <f t="shared" si="7"/>
        <v>0</v>
      </c>
      <c r="H127" s="12">
        <v>16993.514999999999</v>
      </c>
      <c r="I127" s="41">
        <f t="shared" si="5"/>
        <v>93.391000000000005</v>
      </c>
      <c r="J127" s="4">
        <v>8</v>
      </c>
      <c r="K127" s="4">
        <v>7</v>
      </c>
      <c r="L127" s="18">
        <f t="shared" si="6"/>
        <v>87.5</v>
      </c>
      <c r="M127" s="4">
        <v>2</v>
      </c>
      <c r="N127" s="4">
        <v>2</v>
      </c>
      <c r="O127" s="4">
        <v>2</v>
      </c>
      <c r="P127" s="4">
        <v>2</v>
      </c>
      <c r="Q127" s="4" t="s">
        <v>119</v>
      </c>
    </row>
    <row r="128" spans="1:17" s="90" customFormat="1" ht="23.25" customHeight="1">
      <c r="A128" s="137"/>
      <c r="B128" s="140"/>
      <c r="C128" s="149"/>
      <c r="D128" s="2" t="s">
        <v>131</v>
      </c>
      <c r="E128" s="12">
        <v>10206.299999999999</v>
      </c>
      <c r="F128" s="12">
        <v>10206.299999999999</v>
      </c>
      <c r="G128" s="13">
        <f t="shared" si="7"/>
        <v>0</v>
      </c>
      <c r="H128" s="12">
        <v>9966.2999999999993</v>
      </c>
      <c r="I128" s="41">
        <f t="shared" si="5"/>
        <v>97.649000000000001</v>
      </c>
      <c r="J128" s="4"/>
      <c r="K128" s="4"/>
      <c r="L128" s="18"/>
      <c r="M128" s="4"/>
      <c r="N128" s="4"/>
      <c r="O128" s="4"/>
      <c r="P128" s="4"/>
      <c r="Q128" s="4"/>
    </row>
    <row r="129" spans="1:17" s="90" customFormat="1" ht="25.5" customHeight="1">
      <c r="A129" s="137"/>
      <c r="B129" s="140"/>
      <c r="C129" s="149"/>
      <c r="D129" s="15" t="s">
        <v>130</v>
      </c>
      <c r="E129" s="12">
        <v>7989.75</v>
      </c>
      <c r="F129" s="12">
        <v>7989.75</v>
      </c>
      <c r="G129" s="13">
        <f t="shared" si="7"/>
        <v>0</v>
      </c>
      <c r="H129" s="12">
        <v>7027.2150000000001</v>
      </c>
      <c r="I129" s="41">
        <f t="shared" si="5"/>
        <v>87.953000000000003</v>
      </c>
      <c r="J129" s="39"/>
      <c r="K129" s="4"/>
      <c r="L129" s="18"/>
      <c r="M129" s="4"/>
      <c r="N129" s="4"/>
      <c r="O129" s="4"/>
      <c r="P129" s="4"/>
      <c r="Q129" s="4"/>
    </row>
    <row r="130" spans="1:17" s="90" customFormat="1" ht="29.25" customHeight="1">
      <c r="A130" s="137"/>
      <c r="B130" s="150"/>
      <c r="C130" s="156"/>
      <c r="D130" s="15" t="s">
        <v>143</v>
      </c>
      <c r="E130" s="12">
        <v>0</v>
      </c>
      <c r="F130" s="12">
        <v>0</v>
      </c>
      <c r="G130" s="13">
        <v>0</v>
      </c>
      <c r="H130" s="12">
        <v>0</v>
      </c>
      <c r="I130" s="41" t="s">
        <v>161</v>
      </c>
      <c r="J130" s="39"/>
      <c r="K130" s="4"/>
      <c r="L130" s="18"/>
      <c r="M130" s="4"/>
      <c r="N130" s="4"/>
      <c r="O130" s="4"/>
      <c r="P130" s="4"/>
      <c r="Q130" s="4"/>
    </row>
    <row r="131" spans="1:17" s="90" customFormat="1" ht="17.25" customHeight="1">
      <c r="A131" s="137"/>
      <c r="B131" s="139" t="s">
        <v>166</v>
      </c>
      <c r="C131" s="148" t="s">
        <v>19</v>
      </c>
      <c r="D131" s="72" t="s">
        <v>129</v>
      </c>
      <c r="E131" s="12">
        <v>60</v>
      </c>
      <c r="F131" s="12">
        <v>60</v>
      </c>
      <c r="G131" s="13">
        <f t="shared" si="7"/>
        <v>0</v>
      </c>
      <c r="H131" s="12">
        <v>59.582000000000001</v>
      </c>
      <c r="I131" s="41">
        <f t="shared" si="5"/>
        <v>99.302999999999997</v>
      </c>
      <c r="J131" s="4">
        <v>1</v>
      </c>
      <c r="K131" s="4">
        <v>1</v>
      </c>
      <c r="L131" s="18">
        <f t="shared" si="6"/>
        <v>100</v>
      </c>
      <c r="M131" s="4">
        <v>2</v>
      </c>
      <c r="N131" s="4">
        <v>2</v>
      </c>
      <c r="O131" s="4">
        <v>2</v>
      </c>
      <c r="P131" s="4">
        <v>2</v>
      </c>
      <c r="Q131" s="4" t="s">
        <v>119</v>
      </c>
    </row>
    <row r="132" spans="1:17" s="90" customFormat="1" ht="22.5">
      <c r="A132" s="137"/>
      <c r="B132" s="140"/>
      <c r="C132" s="149"/>
      <c r="D132" s="2" t="s">
        <v>131</v>
      </c>
      <c r="E132" s="12">
        <v>0</v>
      </c>
      <c r="F132" s="12">
        <v>0</v>
      </c>
      <c r="G132" s="13">
        <f t="shared" si="7"/>
        <v>0</v>
      </c>
      <c r="H132" s="12">
        <v>0</v>
      </c>
      <c r="I132" s="41" t="s">
        <v>161</v>
      </c>
      <c r="J132" s="18"/>
      <c r="K132" s="18"/>
      <c r="L132" s="18"/>
      <c r="M132" s="18"/>
      <c r="N132" s="18"/>
      <c r="O132" s="18"/>
      <c r="P132" s="18"/>
      <c r="Q132" s="18"/>
    </row>
    <row r="133" spans="1:17" s="90" customFormat="1" ht="23.25" customHeight="1">
      <c r="A133" s="137"/>
      <c r="B133" s="140"/>
      <c r="C133" s="149"/>
      <c r="D133" s="15" t="s">
        <v>130</v>
      </c>
      <c r="E133" s="12">
        <v>60</v>
      </c>
      <c r="F133" s="12">
        <v>60</v>
      </c>
      <c r="G133" s="13">
        <f t="shared" si="7"/>
        <v>0</v>
      </c>
      <c r="H133" s="12">
        <v>59.582000000000001</v>
      </c>
      <c r="I133" s="41">
        <f t="shared" ref="I133:I191" si="8">ROUND(H133/F133 *100,3)</f>
        <v>99.302999999999997</v>
      </c>
      <c r="J133" s="18"/>
      <c r="K133" s="18"/>
      <c r="L133" s="18"/>
      <c r="M133" s="18"/>
      <c r="N133" s="18"/>
      <c r="O133" s="18"/>
      <c r="P133" s="18"/>
      <c r="Q133" s="18"/>
    </row>
    <row r="134" spans="1:17" s="90" customFormat="1" ht="24.75" customHeight="1">
      <c r="A134" s="137"/>
      <c r="B134" s="150"/>
      <c r="C134" s="156"/>
      <c r="D134" s="15" t="s">
        <v>143</v>
      </c>
      <c r="E134" s="12">
        <v>0</v>
      </c>
      <c r="F134" s="12">
        <v>0</v>
      </c>
      <c r="G134" s="13">
        <v>0</v>
      </c>
      <c r="H134" s="12">
        <v>0</v>
      </c>
      <c r="I134" s="41" t="s">
        <v>161</v>
      </c>
      <c r="J134" s="18"/>
      <c r="K134" s="18"/>
      <c r="L134" s="18"/>
      <c r="M134" s="18"/>
      <c r="N134" s="18"/>
      <c r="O134" s="18"/>
      <c r="P134" s="18"/>
      <c r="Q134" s="18"/>
    </row>
    <row r="135" spans="1:17" s="90" customFormat="1" ht="16.5" customHeight="1">
      <c r="A135" s="137"/>
      <c r="B135" s="139" t="s">
        <v>181</v>
      </c>
      <c r="C135" s="148" t="s">
        <v>19</v>
      </c>
      <c r="D135" s="2" t="s">
        <v>129</v>
      </c>
      <c r="E135" s="12">
        <v>347545.2</v>
      </c>
      <c r="F135" s="12">
        <v>322745.59999999998</v>
      </c>
      <c r="G135" s="13">
        <f t="shared" si="7"/>
        <v>-24799.600000000035</v>
      </c>
      <c r="H135" s="12">
        <v>322172.48800000001</v>
      </c>
      <c r="I135" s="41">
        <f t="shared" si="8"/>
        <v>99.822000000000003</v>
      </c>
      <c r="J135" s="18">
        <v>2</v>
      </c>
      <c r="K135" s="18">
        <v>2</v>
      </c>
      <c r="L135" s="18">
        <f t="shared" si="6"/>
        <v>100</v>
      </c>
      <c r="M135" s="18">
        <v>10</v>
      </c>
      <c r="N135" s="18">
        <v>10</v>
      </c>
      <c r="O135" s="18">
        <v>10</v>
      </c>
      <c r="P135" s="18">
        <v>10</v>
      </c>
      <c r="Q135" s="18" t="s">
        <v>119</v>
      </c>
    </row>
    <row r="136" spans="1:17" s="90" customFormat="1" ht="22.5">
      <c r="A136" s="137"/>
      <c r="B136" s="140"/>
      <c r="C136" s="149"/>
      <c r="D136" s="2" t="s">
        <v>131</v>
      </c>
      <c r="E136" s="12">
        <v>333514.2</v>
      </c>
      <c r="F136" s="12">
        <v>308714.59999999998</v>
      </c>
      <c r="G136" s="13">
        <f t="shared" si="7"/>
        <v>-24799.600000000035</v>
      </c>
      <c r="H136" s="12">
        <v>308640.20899999997</v>
      </c>
      <c r="I136" s="41">
        <f t="shared" si="8"/>
        <v>99.975999999999999</v>
      </c>
      <c r="J136" s="18"/>
      <c r="K136" s="18"/>
      <c r="L136" s="18"/>
      <c r="M136" s="18"/>
      <c r="N136" s="18"/>
      <c r="O136" s="18"/>
      <c r="P136" s="18"/>
      <c r="Q136" s="18"/>
    </row>
    <row r="137" spans="1:17" s="90" customFormat="1" ht="86.25" customHeight="1">
      <c r="A137" s="138"/>
      <c r="B137" s="150"/>
      <c r="C137" s="156"/>
      <c r="D137" s="2" t="s">
        <v>130</v>
      </c>
      <c r="E137" s="56">
        <v>14031</v>
      </c>
      <c r="F137" s="56">
        <v>14031</v>
      </c>
      <c r="G137" s="117">
        <f t="shared" si="7"/>
        <v>0</v>
      </c>
      <c r="H137" s="56">
        <v>13532.279</v>
      </c>
      <c r="I137" s="121">
        <f t="shared" si="8"/>
        <v>96.445999999999998</v>
      </c>
      <c r="J137" s="39"/>
      <c r="K137" s="4"/>
      <c r="L137" s="4"/>
      <c r="M137" s="4"/>
      <c r="N137" s="4"/>
      <c r="O137" s="4"/>
      <c r="P137" s="4"/>
      <c r="Q137" s="4"/>
    </row>
    <row r="138" spans="1:17" s="89" customFormat="1" ht="17.25" customHeight="1">
      <c r="A138" s="146">
        <v>5</v>
      </c>
      <c r="B138" s="165" t="s">
        <v>27</v>
      </c>
      <c r="C138" s="152" t="s">
        <v>28</v>
      </c>
      <c r="D138" s="14" t="s">
        <v>129</v>
      </c>
      <c r="E138" s="14">
        <v>1676162.4350000001</v>
      </c>
      <c r="F138" s="14">
        <v>1676071.3540000001</v>
      </c>
      <c r="G138" s="14">
        <f t="shared" si="7"/>
        <v>-91.081000000005588</v>
      </c>
      <c r="H138" s="14">
        <v>1667858.429</v>
      </c>
      <c r="I138" s="91">
        <f t="shared" si="8"/>
        <v>99.51</v>
      </c>
      <c r="J138" s="3">
        <v>41</v>
      </c>
      <c r="K138" s="3">
        <v>32</v>
      </c>
      <c r="L138" s="38">
        <f t="shared" si="6"/>
        <v>78.048780487804876</v>
      </c>
      <c r="M138" s="3">
        <v>14</v>
      </c>
      <c r="N138" s="3">
        <v>10</v>
      </c>
      <c r="O138" s="3">
        <v>27</v>
      </c>
      <c r="P138" s="3">
        <v>23</v>
      </c>
      <c r="Q138" s="209" t="s">
        <v>179</v>
      </c>
    </row>
    <row r="139" spans="1:17" s="89" customFormat="1" ht="22.5">
      <c r="A139" s="147"/>
      <c r="B139" s="165"/>
      <c r="C139" s="153"/>
      <c r="D139" s="2" t="s">
        <v>131</v>
      </c>
      <c r="E139" s="12">
        <v>287156.70600000001</v>
      </c>
      <c r="F139" s="12">
        <v>287156.70600000001</v>
      </c>
      <c r="G139" s="13">
        <f t="shared" si="7"/>
        <v>0</v>
      </c>
      <c r="H139" s="12">
        <v>281895.87400000001</v>
      </c>
      <c r="I139" s="41">
        <f t="shared" si="8"/>
        <v>98.168000000000006</v>
      </c>
      <c r="J139" s="92"/>
      <c r="K139" s="3"/>
      <c r="L139" s="18"/>
      <c r="M139" s="3"/>
      <c r="N139" s="3"/>
      <c r="O139" s="3"/>
      <c r="P139" s="3"/>
      <c r="Q139" s="210"/>
    </row>
    <row r="140" spans="1:17" s="89" customFormat="1" ht="22.5">
      <c r="A140" s="147"/>
      <c r="B140" s="165"/>
      <c r="C140" s="153"/>
      <c r="D140" s="2" t="s">
        <v>130</v>
      </c>
      <c r="E140" s="12">
        <v>1224713.2860000001</v>
      </c>
      <c r="F140" s="12">
        <v>1224622.2050000001</v>
      </c>
      <c r="G140" s="12">
        <f t="shared" si="7"/>
        <v>-91.081000000005588</v>
      </c>
      <c r="H140" s="12">
        <v>1199193.791</v>
      </c>
      <c r="I140" s="41">
        <f t="shared" si="8"/>
        <v>97.924000000000007</v>
      </c>
      <c r="J140" s="3"/>
      <c r="K140" s="3"/>
      <c r="L140" s="18"/>
      <c r="M140" s="3"/>
      <c r="N140" s="3"/>
      <c r="O140" s="3"/>
      <c r="P140" s="3"/>
      <c r="Q140" s="210"/>
    </row>
    <row r="141" spans="1:17" s="89" customFormat="1" ht="22.5">
      <c r="A141" s="147"/>
      <c r="B141" s="165"/>
      <c r="C141" s="153"/>
      <c r="D141" s="2" t="s">
        <v>145</v>
      </c>
      <c r="E141" s="12">
        <v>56150.033000000003</v>
      </c>
      <c r="F141" s="12">
        <v>56150.033000000003</v>
      </c>
      <c r="G141" s="13">
        <f t="shared" si="7"/>
        <v>0</v>
      </c>
      <c r="H141" s="12">
        <v>58317.315000000002</v>
      </c>
      <c r="I141" s="55">
        <f t="shared" si="8"/>
        <v>103.86</v>
      </c>
      <c r="J141" s="3"/>
      <c r="K141" s="3"/>
      <c r="L141" s="18"/>
      <c r="M141" s="3"/>
      <c r="N141" s="3"/>
      <c r="O141" s="3"/>
      <c r="P141" s="3"/>
      <c r="Q141" s="210"/>
    </row>
    <row r="142" spans="1:17" s="89" customFormat="1" ht="22.5">
      <c r="A142" s="147"/>
      <c r="B142" s="165"/>
      <c r="C142" s="154"/>
      <c r="D142" s="2" t="s">
        <v>143</v>
      </c>
      <c r="E142" s="12">
        <v>108142.41</v>
      </c>
      <c r="F142" s="12">
        <v>108142.41</v>
      </c>
      <c r="G142" s="13">
        <f t="shared" si="7"/>
        <v>0</v>
      </c>
      <c r="H142" s="12">
        <v>128451.44899999999</v>
      </c>
      <c r="I142" s="55">
        <f t="shared" si="8"/>
        <v>118.78</v>
      </c>
      <c r="J142" s="3"/>
      <c r="K142" s="3"/>
      <c r="L142" s="18"/>
      <c r="M142" s="3"/>
      <c r="N142" s="3"/>
      <c r="O142" s="3"/>
      <c r="P142" s="3"/>
      <c r="Q142" s="211"/>
    </row>
    <row r="143" spans="1:17" s="90" customFormat="1" ht="11.25" customHeight="1">
      <c r="A143" s="147"/>
      <c r="B143" s="139" t="s">
        <v>30</v>
      </c>
      <c r="C143" s="148" t="s">
        <v>28</v>
      </c>
      <c r="D143" s="2" t="s">
        <v>129</v>
      </c>
      <c r="E143" s="12">
        <v>1241278.2549999999</v>
      </c>
      <c r="F143" s="12">
        <v>1241187.1740000001</v>
      </c>
      <c r="G143" s="12">
        <f t="shared" si="7"/>
        <v>-91.080999999772757</v>
      </c>
      <c r="H143" s="12">
        <v>1240583.6200000001</v>
      </c>
      <c r="I143" s="55">
        <f t="shared" si="8"/>
        <v>99.950999999999993</v>
      </c>
      <c r="J143" s="4">
        <v>24</v>
      </c>
      <c r="K143" s="4">
        <v>19</v>
      </c>
      <c r="L143" s="27">
        <f t="shared" si="6"/>
        <v>79.166666666666671</v>
      </c>
      <c r="M143" s="4">
        <v>7</v>
      </c>
      <c r="N143" s="4">
        <v>5</v>
      </c>
      <c r="O143" s="4">
        <v>16</v>
      </c>
      <c r="P143" s="4">
        <v>14</v>
      </c>
      <c r="Q143" s="4" t="s">
        <v>119</v>
      </c>
    </row>
    <row r="144" spans="1:17" s="90" customFormat="1" ht="22.5">
      <c r="A144" s="147"/>
      <c r="B144" s="140"/>
      <c r="C144" s="149"/>
      <c r="D144" s="2" t="s">
        <v>131</v>
      </c>
      <c r="E144" s="12">
        <v>287156.70600000001</v>
      </c>
      <c r="F144" s="12">
        <v>287156.70600000001</v>
      </c>
      <c r="G144" s="13">
        <f t="shared" si="7"/>
        <v>0</v>
      </c>
      <c r="H144" s="12">
        <v>281895.87400000001</v>
      </c>
      <c r="I144" s="55">
        <f t="shared" si="8"/>
        <v>98.168000000000006</v>
      </c>
      <c r="J144" s="4"/>
      <c r="K144" s="4"/>
      <c r="L144" s="18"/>
      <c r="M144" s="4"/>
      <c r="N144" s="4"/>
      <c r="O144" s="4"/>
      <c r="P144" s="4"/>
      <c r="Q144" s="4"/>
    </row>
    <row r="145" spans="1:17" s="90" customFormat="1" ht="22.5">
      <c r="A145" s="147"/>
      <c r="B145" s="140"/>
      <c r="C145" s="149"/>
      <c r="D145" s="2" t="s">
        <v>130</v>
      </c>
      <c r="E145" s="12">
        <v>789934.10600000003</v>
      </c>
      <c r="F145" s="12">
        <v>789843.02500000002</v>
      </c>
      <c r="G145" s="13">
        <f t="shared" si="7"/>
        <v>-91.081000000005588</v>
      </c>
      <c r="H145" s="12">
        <v>772023.98199999996</v>
      </c>
      <c r="I145" s="55">
        <f t="shared" si="8"/>
        <v>97.744</v>
      </c>
      <c r="J145" s="4"/>
      <c r="K145" s="4"/>
      <c r="L145" s="18"/>
      <c r="M145" s="4"/>
      <c r="N145" s="4"/>
      <c r="O145" s="4"/>
      <c r="P145" s="4"/>
      <c r="Q145" s="4"/>
    </row>
    <row r="146" spans="1:17" s="90" customFormat="1" ht="22.5">
      <c r="A146" s="147"/>
      <c r="B146" s="140"/>
      <c r="C146" s="149"/>
      <c r="D146" s="2" t="s">
        <v>145</v>
      </c>
      <c r="E146" s="12">
        <v>56047.033000000003</v>
      </c>
      <c r="F146" s="12">
        <v>56047.033000000003</v>
      </c>
      <c r="G146" s="13">
        <f t="shared" si="7"/>
        <v>0</v>
      </c>
      <c r="H146" s="12">
        <v>58214.315000000002</v>
      </c>
      <c r="I146" s="55">
        <f t="shared" si="8"/>
        <v>103.867</v>
      </c>
      <c r="J146" s="4"/>
      <c r="K146" s="4"/>
      <c r="L146" s="18"/>
      <c r="M146" s="4"/>
      <c r="N146" s="4"/>
      <c r="O146" s="4"/>
      <c r="P146" s="4"/>
      <c r="Q146" s="4"/>
    </row>
    <row r="147" spans="1:17" s="90" customFormat="1" ht="22.5">
      <c r="A147" s="147"/>
      <c r="B147" s="150"/>
      <c r="C147" s="156"/>
      <c r="D147" s="2" t="s">
        <v>143</v>
      </c>
      <c r="E147" s="12">
        <v>108140.41</v>
      </c>
      <c r="F147" s="12">
        <v>108140.41</v>
      </c>
      <c r="G147" s="13">
        <f t="shared" si="7"/>
        <v>0</v>
      </c>
      <c r="H147" s="12">
        <v>128449.44899999999</v>
      </c>
      <c r="I147" s="55">
        <f t="shared" si="8"/>
        <v>118.78</v>
      </c>
      <c r="J147" s="4"/>
      <c r="K147" s="4"/>
      <c r="L147" s="18"/>
      <c r="M147" s="4"/>
      <c r="N147" s="4"/>
      <c r="O147" s="4"/>
      <c r="P147" s="4"/>
      <c r="Q147" s="4"/>
    </row>
    <row r="148" spans="1:17" s="90" customFormat="1" ht="11.25" customHeight="1">
      <c r="A148" s="147"/>
      <c r="B148" s="139" t="s">
        <v>31</v>
      </c>
      <c r="C148" s="148" t="s">
        <v>29</v>
      </c>
      <c r="D148" s="2" t="s">
        <v>129</v>
      </c>
      <c r="E148" s="12">
        <v>434884.18</v>
      </c>
      <c r="F148" s="12">
        <v>434884.18</v>
      </c>
      <c r="G148" s="13">
        <f t="shared" si="7"/>
        <v>0</v>
      </c>
      <c r="H148" s="12">
        <v>427274.80900000001</v>
      </c>
      <c r="I148" s="55">
        <f t="shared" si="8"/>
        <v>98.25</v>
      </c>
      <c r="J148" s="4">
        <v>14</v>
      </c>
      <c r="K148" s="4">
        <v>10</v>
      </c>
      <c r="L148" s="27">
        <f t="shared" si="6"/>
        <v>71.428571428571431</v>
      </c>
      <c r="M148" s="4">
        <v>7</v>
      </c>
      <c r="N148" s="4">
        <v>5</v>
      </c>
      <c r="O148" s="4">
        <v>11</v>
      </c>
      <c r="P148" s="4">
        <v>9</v>
      </c>
      <c r="Q148" s="4" t="s">
        <v>119</v>
      </c>
    </row>
    <row r="149" spans="1:17" s="90" customFormat="1" ht="22.5">
      <c r="A149" s="147"/>
      <c r="B149" s="140"/>
      <c r="C149" s="149"/>
      <c r="D149" s="2" t="s">
        <v>131</v>
      </c>
      <c r="E149" s="12">
        <v>0</v>
      </c>
      <c r="F149" s="12">
        <v>0</v>
      </c>
      <c r="G149" s="13">
        <f t="shared" si="7"/>
        <v>0</v>
      </c>
      <c r="H149" s="12">
        <v>0</v>
      </c>
      <c r="I149" s="55" t="s">
        <v>162</v>
      </c>
      <c r="J149" s="18"/>
      <c r="K149" s="18"/>
      <c r="L149" s="18"/>
      <c r="M149" s="18"/>
      <c r="N149" s="18"/>
      <c r="O149" s="18"/>
      <c r="P149" s="18"/>
      <c r="Q149" s="18"/>
    </row>
    <row r="150" spans="1:17" s="90" customFormat="1" ht="22.5">
      <c r="A150" s="147"/>
      <c r="B150" s="140"/>
      <c r="C150" s="149"/>
      <c r="D150" s="2" t="s">
        <v>130</v>
      </c>
      <c r="E150" s="12">
        <v>434779.18</v>
      </c>
      <c r="F150" s="12">
        <v>434779.18</v>
      </c>
      <c r="G150" s="13">
        <f t="shared" si="7"/>
        <v>0</v>
      </c>
      <c r="H150" s="12">
        <v>427169.80900000001</v>
      </c>
      <c r="I150" s="55">
        <f t="shared" si="8"/>
        <v>98.25</v>
      </c>
      <c r="J150" s="18"/>
      <c r="K150" s="18"/>
      <c r="L150" s="18"/>
      <c r="M150" s="18"/>
      <c r="N150" s="18"/>
      <c r="O150" s="18"/>
      <c r="P150" s="18"/>
      <c r="Q150" s="18"/>
    </row>
    <row r="151" spans="1:17" s="90" customFormat="1" ht="22.5">
      <c r="A151" s="147"/>
      <c r="B151" s="140"/>
      <c r="C151" s="149"/>
      <c r="D151" s="2" t="s">
        <v>145</v>
      </c>
      <c r="E151" s="12">
        <v>103</v>
      </c>
      <c r="F151" s="12">
        <v>103</v>
      </c>
      <c r="G151" s="13">
        <f t="shared" si="7"/>
        <v>0</v>
      </c>
      <c r="H151" s="12">
        <v>103</v>
      </c>
      <c r="I151" s="55">
        <f t="shared" si="8"/>
        <v>100</v>
      </c>
      <c r="J151" s="18"/>
      <c r="K151" s="18"/>
      <c r="L151" s="18"/>
      <c r="M151" s="18"/>
      <c r="N151" s="18"/>
      <c r="O151" s="18"/>
      <c r="P151" s="18"/>
      <c r="Q151" s="18"/>
    </row>
    <row r="152" spans="1:17" s="90" customFormat="1" ht="22.5">
      <c r="A152" s="147"/>
      <c r="B152" s="150"/>
      <c r="C152" s="156"/>
      <c r="D152" s="2" t="s">
        <v>143</v>
      </c>
      <c r="E152" s="12">
        <v>2</v>
      </c>
      <c r="F152" s="12">
        <v>2</v>
      </c>
      <c r="G152" s="13">
        <f t="shared" si="7"/>
        <v>0</v>
      </c>
      <c r="H152" s="12">
        <v>2</v>
      </c>
      <c r="I152" s="55">
        <f t="shared" si="8"/>
        <v>100</v>
      </c>
      <c r="J152" s="18"/>
      <c r="K152" s="18"/>
      <c r="L152" s="18"/>
      <c r="M152" s="18"/>
      <c r="N152" s="18"/>
      <c r="O152" s="18"/>
      <c r="P152" s="18"/>
      <c r="Q152" s="18"/>
    </row>
    <row r="153" spans="1:17" ht="12.75" customHeight="1">
      <c r="A153" s="146">
        <v>6</v>
      </c>
      <c r="B153" s="165" t="s">
        <v>32</v>
      </c>
      <c r="C153" s="152" t="s">
        <v>33</v>
      </c>
      <c r="D153" s="72" t="s">
        <v>129</v>
      </c>
      <c r="E153" s="14">
        <v>467707.00400000002</v>
      </c>
      <c r="F153" s="14">
        <v>467707.00400000002</v>
      </c>
      <c r="G153" s="20">
        <f t="shared" si="7"/>
        <v>0</v>
      </c>
      <c r="H153" s="14">
        <v>466451.84600000002</v>
      </c>
      <c r="I153" s="93">
        <f t="shared" si="8"/>
        <v>99.731999999999999</v>
      </c>
      <c r="J153" s="94">
        <v>25</v>
      </c>
      <c r="K153" s="94">
        <v>21</v>
      </c>
      <c r="L153" s="38">
        <f t="shared" si="6"/>
        <v>84</v>
      </c>
      <c r="M153" s="94">
        <v>8</v>
      </c>
      <c r="N153" s="94">
        <v>8</v>
      </c>
      <c r="O153" s="94">
        <v>15</v>
      </c>
      <c r="P153" s="94">
        <v>15</v>
      </c>
      <c r="Q153" s="133" t="s">
        <v>177</v>
      </c>
    </row>
    <row r="154" spans="1:17" ht="22.5">
      <c r="A154" s="147"/>
      <c r="B154" s="165"/>
      <c r="C154" s="153"/>
      <c r="D154" s="2" t="s">
        <v>131</v>
      </c>
      <c r="E154" s="12">
        <v>316205</v>
      </c>
      <c r="F154" s="12">
        <v>316205</v>
      </c>
      <c r="G154" s="13">
        <f t="shared" si="7"/>
        <v>0</v>
      </c>
      <c r="H154" s="12">
        <v>316042.43900000001</v>
      </c>
      <c r="I154" s="55">
        <f t="shared" si="8"/>
        <v>99.948999999999998</v>
      </c>
      <c r="J154" s="95"/>
      <c r="K154" s="96"/>
      <c r="L154" s="18"/>
      <c r="M154" s="96"/>
      <c r="N154" s="96"/>
      <c r="O154" s="96"/>
      <c r="P154" s="96"/>
      <c r="Q154" s="134"/>
    </row>
    <row r="155" spans="1:17" ht="22.5">
      <c r="A155" s="147"/>
      <c r="B155" s="165"/>
      <c r="C155" s="153"/>
      <c r="D155" s="2" t="s">
        <v>130</v>
      </c>
      <c r="E155" s="12">
        <v>151502.00399999999</v>
      </c>
      <c r="F155" s="12">
        <v>151502.00399999999</v>
      </c>
      <c r="G155" s="13">
        <f t="shared" si="7"/>
        <v>0</v>
      </c>
      <c r="H155" s="12">
        <v>150409.40700000001</v>
      </c>
      <c r="I155" s="55">
        <f t="shared" si="8"/>
        <v>99.278999999999996</v>
      </c>
      <c r="J155" s="96"/>
      <c r="K155" s="96"/>
      <c r="L155" s="18"/>
      <c r="M155" s="96"/>
      <c r="N155" s="96"/>
      <c r="O155" s="96"/>
      <c r="P155" s="96"/>
      <c r="Q155" s="134"/>
    </row>
    <row r="156" spans="1:17" ht="22.5" hidden="1">
      <c r="A156" s="147"/>
      <c r="B156" s="165"/>
      <c r="C156" s="153"/>
      <c r="D156" s="2" t="s">
        <v>143</v>
      </c>
      <c r="E156" s="12">
        <v>0</v>
      </c>
      <c r="F156" s="12">
        <v>0</v>
      </c>
      <c r="G156" s="13">
        <f t="shared" si="7"/>
        <v>0</v>
      </c>
      <c r="H156" s="12">
        <v>0</v>
      </c>
      <c r="I156" s="55" t="s">
        <v>161</v>
      </c>
      <c r="J156" s="96"/>
      <c r="K156" s="96"/>
      <c r="L156" s="18"/>
      <c r="M156" s="96"/>
      <c r="N156" s="96"/>
      <c r="O156" s="96"/>
      <c r="P156" s="96"/>
      <c r="Q156" s="135"/>
    </row>
    <row r="157" spans="1:17" ht="14.25" customHeight="1">
      <c r="A157" s="147"/>
      <c r="B157" s="139" t="s">
        <v>35</v>
      </c>
      <c r="C157" s="141" t="s">
        <v>33</v>
      </c>
      <c r="D157" s="2" t="s">
        <v>129</v>
      </c>
      <c r="E157" s="12">
        <v>421670.745</v>
      </c>
      <c r="F157" s="12">
        <v>421670.745</v>
      </c>
      <c r="G157" s="13">
        <f t="shared" si="7"/>
        <v>0</v>
      </c>
      <c r="H157" s="12">
        <v>421177.83</v>
      </c>
      <c r="I157" s="55">
        <f t="shared" si="8"/>
        <v>99.882999999999996</v>
      </c>
      <c r="J157" s="97">
        <v>6</v>
      </c>
      <c r="K157" s="97">
        <v>5</v>
      </c>
      <c r="L157" s="27">
        <f t="shared" si="6"/>
        <v>83.333333333333329</v>
      </c>
      <c r="M157" s="97">
        <v>2</v>
      </c>
      <c r="N157" s="97">
        <v>2</v>
      </c>
      <c r="O157" s="97">
        <v>7</v>
      </c>
      <c r="P157" s="97">
        <v>7</v>
      </c>
      <c r="Q157" s="61" t="s">
        <v>119</v>
      </c>
    </row>
    <row r="158" spans="1:17" ht="22.5">
      <c r="A158" s="147"/>
      <c r="B158" s="140"/>
      <c r="C158" s="142"/>
      <c r="D158" s="2" t="s">
        <v>131</v>
      </c>
      <c r="E158" s="12">
        <v>316205</v>
      </c>
      <c r="F158" s="12">
        <v>316205</v>
      </c>
      <c r="G158" s="13">
        <f t="shared" si="7"/>
        <v>0</v>
      </c>
      <c r="H158" s="12">
        <v>316042.43900000001</v>
      </c>
      <c r="I158" s="55">
        <f t="shared" si="8"/>
        <v>99.948999999999998</v>
      </c>
      <c r="J158" s="97"/>
      <c r="K158" s="97"/>
      <c r="L158" s="18"/>
      <c r="M158" s="97"/>
      <c r="N158" s="97"/>
      <c r="O158" s="96"/>
      <c r="P158" s="97"/>
      <c r="Q158" s="61"/>
    </row>
    <row r="159" spans="1:17" ht="22.5">
      <c r="A159" s="147"/>
      <c r="B159" s="140"/>
      <c r="C159" s="142"/>
      <c r="D159" s="2" t="s">
        <v>130</v>
      </c>
      <c r="E159" s="12">
        <v>105465.745</v>
      </c>
      <c r="F159" s="12">
        <v>105465.745</v>
      </c>
      <c r="G159" s="13">
        <f t="shared" si="7"/>
        <v>0</v>
      </c>
      <c r="H159" s="12">
        <v>105135.391</v>
      </c>
      <c r="I159" s="55">
        <f t="shared" si="8"/>
        <v>99.686999999999998</v>
      </c>
      <c r="J159" s="97"/>
      <c r="K159" s="97"/>
      <c r="L159" s="18"/>
      <c r="M159" s="97"/>
      <c r="N159" s="97"/>
      <c r="O159" s="96"/>
      <c r="P159" s="97"/>
      <c r="Q159" s="61"/>
    </row>
    <row r="160" spans="1:17" ht="22.5" hidden="1">
      <c r="A160" s="147"/>
      <c r="B160" s="140"/>
      <c r="C160" s="142"/>
      <c r="D160" s="2" t="s">
        <v>143</v>
      </c>
      <c r="E160" s="12">
        <v>0</v>
      </c>
      <c r="F160" s="12">
        <v>0</v>
      </c>
      <c r="G160" s="13">
        <f t="shared" si="7"/>
        <v>0</v>
      </c>
      <c r="H160" s="12">
        <v>0</v>
      </c>
      <c r="I160" s="55" t="s">
        <v>161</v>
      </c>
      <c r="J160" s="97"/>
      <c r="K160" s="97"/>
      <c r="L160" s="18"/>
      <c r="M160" s="97"/>
      <c r="N160" s="97"/>
      <c r="O160" s="96"/>
      <c r="P160" s="97"/>
      <c r="Q160" s="61"/>
    </row>
    <row r="161" spans="1:17" ht="12" customHeight="1">
      <c r="A161" s="147"/>
      <c r="B161" s="139" t="s">
        <v>34</v>
      </c>
      <c r="C161" s="141" t="s">
        <v>33</v>
      </c>
      <c r="D161" s="2" t="s">
        <v>129</v>
      </c>
      <c r="E161" s="12">
        <v>8789.1749999999993</v>
      </c>
      <c r="F161" s="12">
        <v>8789.1749999999993</v>
      </c>
      <c r="G161" s="13">
        <f t="shared" si="7"/>
        <v>0</v>
      </c>
      <c r="H161" s="12">
        <v>8789.1740000000009</v>
      </c>
      <c r="I161" s="55">
        <f t="shared" si="8"/>
        <v>100</v>
      </c>
      <c r="J161" s="97">
        <v>12</v>
      </c>
      <c r="K161" s="97">
        <v>9</v>
      </c>
      <c r="L161" s="18">
        <f t="shared" si="6"/>
        <v>75</v>
      </c>
      <c r="M161" s="97">
        <v>3</v>
      </c>
      <c r="N161" s="97">
        <v>3</v>
      </c>
      <c r="O161" s="97">
        <v>5</v>
      </c>
      <c r="P161" s="97">
        <v>5</v>
      </c>
      <c r="Q161" s="61" t="s">
        <v>119</v>
      </c>
    </row>
    <row r="162" spans="1:17" ht="22.5">
      <c r="A162" s="147"/>
      <c r="B162" s="140"/>
      <c r="C162" s="142"/>
      <c r="D162" s="2" t="s">
        <v>131</v>
      </c>
      <c r="E162" s="12">
        <v>0</v>
      </c>
      <c r="F162" s="12">
        <v>0</v>
      </c>
      <c r="G162" s="13">
        <f t="shared" si="7"/>
        <v>0</v>
      </c>
      <c r="H162" s="12">
        <v>0</v>
      </c>
      <c r="I162" s="55" t="s">
        <v>161</v>
      </c>
      <c r="J162" s="97"/>
      <c r="K162" s="97"/>
      <c r="L162" s="18"/>
      <c r="M162" s="97"/>
      <c r="N162" s="97"/>
      <c r="O162" s="97"/>
      <c r="P162" s="97"/>
      <c r="Q162" s="65"/>
    </row>
    <row r="163" spans="1:17" ht="21.75" customHeight="1">
      <c r="A163" s="147"/>
      <c r="B163" s="140"/>
      <c r="C163" s="142"/>
      <c r="D163" s="2" t="s">
        <v>130</v>
      </c>
      <c r="E163" s="12">
        <v>8789.1749999999993</v>
      </c>
      <c r="F163" s="12">
        <v>8789.1749999999993</v>
      </c>
      <c r="G163" s="13">
        <f t="shared" si="7"/>
        <v>0</v>
      </c>
      <c r="H163" s="12">
        <v>8789.1740000000009</v>
      </c>
      <c r="I163" s="55">
        <f t="shared" si="8"/>
        <v>100</v>
      </c>
      <c r="J163" s="97"/>
      <c r="K163" s="97"/>
      <c r="L163" s="18"/>
      <c r="M163" s="97"/>
      <c r="N163" s="97"/>
      <c r="O163" s="97"/>
      <c r="P163" s="97"/>
      <c r="Q163" s="65"/>
    </row>
    <row r="164" spans="1:17" ht="24" customHeight="1">
      <c r="A164" s="147"/>
      <c r="B164" s="150"/>
      <c r="C164" s="151"/>
      <c r="D164" s="2" t="s">
        <v>143</v>
      </c>
      <c r="E164" s="12">
        <v>0</v>
      </c>
      <c r="F164" s="12">
        <v>0</v>
      </c>
      <c r="G164" s="13">
        <f t="shared" si="7"/>
        <v>0</v>
      </c>
      <c r="H164" s="12">
        <v>0</v>
      </c>
      <c r="I164" s="55" t="s">
        <v>161</v>
      </c>
      <c r="J164" s="97"/>
      <c r="K164" s="97"/>
      <c r="L164" s="4"/>
      <c r="M164" s="97"/>
      <c r="N164" s="97"/>
      <c r="O164" s="97"/>
      <c r="P164" s="97"/>
      <c r="Q164" s="61"/>
    </row>
    <row r="165" spans="1:17" ht="11.25" customHeight="1">
      <c r="A165" s="147"/>
      <c r="B165" s="139" t="s">
        <v>188</v>
      </c>
      <c r="C165" s="141" t="s">
        <v>33</v>
      </c>
      <c r="D165" s="2" t="s">
        <v>129</v>
      </c>
      <c r="E165" s="12">
        <v>37247.084000000003</v>
      </c>
      <c r="F165" s="12">
        <v>37247.084000000003</v>
      </c>
      <c r="G165" s="13">
        <f t="shared" si="7"/>
        <v>0</v>
      </c>
      <c r="H165" s="12">
        <v>36484.841999999997</v>
      </c>
      <c r="I165" s="55">
        <f t="shared" si="8"/>
        <v>97.953999999999994</v>
      </c>
      <c r="J165" s="97">
        <v>2</v>
      </c>
      <c r="K165" s="97">
        <v>2</v>
      </c>
      <c r="L165" s="18">
        <f t="shared" ref="L165:L226" si="9">K165*100/J165</f>
        <v>100</v>
      </c>
      <c r="M165" s="97">
        <v>3</v>
      </c>
      <c r="N165" s="97">
        <v>3</v>
      </c>
      <c r="O165" s="97">
        <v>3</v>
      </c>
      <c r="P165" s="97">
        <v>3</v>
      </c>
      <c r="Q165" s="65" t="s">
        <v>119</v>
      </c>
    </row>
    <row r="166" spans="1:17" ht="22.5">
      <c r="A166" s="147"/>
      <c r="B166" s="140"/>
      <c r="C166" s="142"/>
      <c r="D166" s="2" t="s">
        <v>131</v>
      </c>
      <c r="E166" s="12">
        <v>0</v>
      </c>
      <c r="F166" s="12">
        <v>0</v>
      </c>
      <c r="G166" s="13">
        <f t="shared" si="7"/>
        <v>0</v>
      </c>
      <c r="H166" s="12">
        <v>0</v>
      </c>
      <c r="I166" s="55" t="s">
        <v>161</v>
      </c>
      <c r="J166" s="97"/>
      <c r="K166" s="97"/>
      <c r="L166" s="18"/>
      <c r="M166" s="97"/>
      <c r="N166" s="97"/>
      <c r="O166" s="97"/>
      <c r="P166" s="97"/>
      <c r="Q166" s="17"/>
    </row>
    <row r="167" spans="1:17" ht="22.5">
      <c r="A167" s="147"/>
      <c r="B167" s="140"/>
      <c r="C167" s="142"/>
      <c r="D167" s="2" t="s">
        <v>130</v>
      </c>
      <c r="E167" s="12">
        <v>37247.084000000003</v>
      </c>
      <c r="F167" s="12">
        <v>37247.084000000003</v>
      </c>
      <c r="G167" s="13">
        <f t="shared" si="7"/>
        <v>0</v>
      </c>
      <c r="H167" s="12">
        <v>36484.841999999997</v>
      </c>
      <c r="I167" s="55">
        <f t="shared" si="8"/>
        <v>97.953999999999994</v>
      </c>
      <c r="J167" s="97"/>
      <c r="K167" s="97"/>
      <c r="L167" s="18"/>
      <c r="M167" s="97"/>
      <c r="N167" s="97"/>
      <c r="O167" s="97"/>
      <c r="P167" s="97"/>
      <c r="Q167" s="17"/>
    </row>
    <row r="168" spans="1:17" ht="23.25" customHeight="1">
      <c r="A168" s="147"/>
      <c r="B168" s="140"/>
      <c r="C168" s="142"/>
      <c r="D168" s="2" t="s">
        <v>143</v>
      </c>
      <c r="E168" s="12">
        <v>0</v>
      </c>
      <c r="F168" s="12">
        <v>0</v>
      </c>
      <c r="G168" s="13">
        <f t="shared" si="7"/>
        <v>0</v>
      </c>
      <c r="H168" s="12">
        <v>0</v>
      </c>
      <c r="I168" s="55" t="s">
        <v>161</v>
      </c>
      <c r="J168" s="97"/>
      <c r="K168" s="97"/>
      <c r="L168" s="18"/>
      <c r="M168" s="97"/>
      <c r="N168" s="97"/>
      <c r="O168" s="97"/>
      <c r="P168" s="97"/>
      <c r="Q168" s="17"/>
    </row>
    <row r="169" spans="1:17" ht="15" customHeight="1">
      <c r="A169" s="136">
        <v>7</v>
      </c>
      <c r="B169" s="165" t="s">
        <v>36</v>
      </c>
      <c r="C169" s="155" t="s">
        <v>178</v>
      </c>
      <c r="D169" s="72" t="s">
        <v>129</v>
      </c>
      <c r="E169" s="14">
        <v>227556.65299999999</v>
      </c>
      <c r="F169" s="14">
        <v>227556.65299999999</v>
      </c>
      <c r="G169" s="20">
        <f t="shared" si="7"/>
        <v>0</v>
      </c>
      <c r="H169" s="14">
        <v>226820.891</v>
      </c>
      <c r="I169" s="93">
        <f t="shared" si="8"/>
        <v>99.677000000000007</v>
      </c>
      <c r="J169" s="94">
        <v>13</v>
      </c>
      <c r="K169" s="94">
        <v>12</v>
      </c>
      <c r="L169" s="38">
        <f t="shared" si="9"/>
        <v>92.307692307692307</v>
      </c>
      <c r="M169" s="94">
        <v>7</v>
      </c>
      <c r="N169" s="94">
        <v>7</v>
      </c>
      <c r="O169" s="98">
        <v>21</v>
      </c>
      <c r="P169" s="98">
        <v>21</v>
      </c>
      <c r="Q169" s="133" t="s">
        <v>177</v>
      </c>
    </row>
    <row r="170" spans="1:17" ht="22.5">
      <c r="A170" s="137"/>
      <c r="B170" s="165"/>
      <c r="C170" s="155"/>
      <c r="D170" s="2" t="s">
        <v>131</v>
      </c>
      <c r="E170" s="12">
        <v>51897.2</v>
      </c>
      <c r="F170" s="12">
        <v>51897.2</v>
      </c>
      <c r="G170" s="13">
        <f t="shared" si="7"/>
        <v>0</v>
      </c>
      <c r="H170" s="12">
        <v>51730.565999999999</v>
      </c>
      <c r="I170" s="55">
        <f t="shared" si="8"/>
        <v>99.679000000000002</v>
      </c>
      <c r="J170" s="99"/>
      <c r="K170" s="4"/>
      <c r="L170" s="18"/>
      <c r="M170" s="4"/>
      <c r="N170" s="4"/>
      <c r="O170" s="4"/>
      <c r="P170" s="4"/>
      <c r="Q170" s="134"/>
    </row>
    <row r="171" spans="1:17" ht="22.5">
      <c r="A171" s="137"/>
      <c r="B171" s="165"/>
      <c r="C171" s="155"/>
      <c r="D171" s="2" t="s">
        <v>130</v>
      </c>
      <c r="E171" s="12">
        <v>175659.45300000001</v>
      </c>
      <c r="F171" s="12">
        <v>175659.45300000001</v>
      </c>
      <c r="G171" s="13">
        <f t="shared" si="7"/>
        <v>0</v>
      </c>
      <c r="H171" s="12">
        <v>175090.32500000001</v>
      </c>
      <c r="I171" s="55">
        <f t="shared" si="8"/>
        <v>99.676000000000002</v>
      </c>
      <c r="J171" s="4"/>
      <c r="K171" s="4"/>
      <c r="L171" s="18"/>
      <c r="M171" s="4"/>
      <c r="N171" s="4"/>
      <c r="O171" s="4"/>
      <c r="P171" s="4"/>
      <c r="Q171" s="134"/>
    </row>
    <row r="172" spans="1:17" ht="22.5">
      <c r="A172" s="137"/>
      <c r="B172" s="165"/>
      <c r="C172" s="155"/>
      <c r="D172" s="2" t="s">
        <v>143</v>
      </c>
      <c r="E172" s="12">
        <v>0</v>
      </c>
      <c r="F172" s="12">
        <v>0</v>
      </c>
      <c r="G172" s="13">
        <f t="shared" si="7"/>
        <v>0</v>
      </c>
      <c r="H172" s="12">
        <v>0</v>
      </c>
      <c r="I172" s="55" t="s">
        <v>161</v>
      </c>
      <c r="J172" s="4"/>
      <c r="K172" s="4"/>
      <c r="L172" s="18"/>
      <c r="M172" s="4"/>
      <c r="N172" s="4"/>
      <c r="O172" s="4"/>
      <c r="P172" s="4"/>
      <c r="Q172" s="135"/>
    </row>
    <row r="173" spans="1:17" ht="15" customHeight="1">
      <c r="A173" s="137"/>
      <c r="B173" s="139" t="s">
        <v>39</v>
      </c>
      <c r="C173" s="148" t="s">
        <v>38</v>
      </c>
      <c r="D173" s="2" t="s">
        <v>129</v>
      </c>
      <c r="E173" s="12">
        <v>53238.337</v>
      </c>
      <c r="F173" s="12">
        <v>53238.337</v>
      </c>
      <c r="G173" s="13">
        <f t="shared" si="7"/>
        <v>0</v>
      </c>
      <c r="H173" s="12">
        <v>53238.337</v>
      </c>
      <c r="I173" s="55">
        <f t="shared" si="8"/>
        <v>100</v>
      </c>
      <c r="J173" s="4">
        <v>4</v>
      </c>
      <c r="K173" s="4">
        <v>3</v>
      </c>
      <c r="L173" s="18">
        <f t="shared" si="9"/>
        <v>75</v>
      </c>
      <c r="M173" s="4">
        <v>2</v>
      </c>
      <c r="N173" s="4">
        <v>2</v>
      </c>
      <c r="O173" s="4">
        <v>2</v>
      </c>
      <c r="P173" s="4">
        <v>2</v>
      </c>
      <c r="Q173" s="4" t="s">
        <v>119</v>
      </c>
    </row>
    <row r="174" spans="1:17" ht="22.5">
      <c r="A174" s="137"/>
      <c r="B174" s="140"/>
      <c r="C174" s="149"/>
      <c r="D174" s="2" t="s">
        <v>131</v>
      </c>
      <c r="E174" s="12">
        <v>51245.599999999999</v>
      </c>
      <c r="F174" s="12">
        <v>51245.599999999999</v>
      </c>
      <c r="G174" s="13">
        <f t="shared" si="7"/>
        <v>0</v>
      </c>
      <c r="H174" s="12">
        <v>51245.599999999999</v>
      </c>
      <c r="I174" s="55">
        <f t="shared" si="8"/>
        <v>100</v>
      </c>
      <c r="J174" s="4"/>
      <c r="K174" s="4"/>
      <c r="L174" s="18"/>
      <c r="M174" s="4"/>
      <c r="N174" s="4"/>
      <c r="O174" s="4"/>
      <c r="P174" s="4"/>
      <c r="Q174" s="4"/>
    </row>
    <row r="175" spans="1:17" ht="22.5">
      <c r="A175" s="137"/>
      <c r="B175" s="140"/>
      <c r="C175" s="149"/>
      <c r="D175" s="2" t="s">
        <v>130</v>
      </c>
      <c r="E175" s="12">
        <v>1992.7370000000001</v>
      </c>
      <c r="F175" s="12">
        <v>1992.7370000000001</v>
      </c>
      <c r="G175" s="13">
        <f t="shared" si="7"/>
        <v>0</v>
      </c>
      <c r="H175" s="12">
        <v>1992.7370000000001</v>
      </c>
      <c r="I175" s="55">
        <f t="shared" si="8"/>
        <v>100</v>
      </c>
      <c r="J175" s="4"/>
      <c r="K175" s="4"/>
      <c r="L175" s="18"/>
      <c r="M175" s="4"/>
      <c r="N175" s="4"/>
      <c r="O175" s="4"/>
      <c r="P175" s="4"/>
      <c r="Q175" s="4"/>
    </row>
    <row r="176" spans="1:17" ht="22.5">
      <c r="A176" s="137"/>
      <c r="B176" s="140"/>
      <c r="C176" s="149"/>
      <c r="D176" s="2" t="s">
        <v>143</v>
      </c>
      <c r="E176" s="12">
        <v>0</v>
      </c>
      <c r="F176" s="12">
        <v>0</v>
      </c>
      <c r="G176" s="13">
        <f t="shared" si="7"/>
        <v>0</v>
      </c>
      <c r="H176" s="12">
        <v>0</v>
      </c>
      <c r="I176" s="55" t="s">
        <v>161</v>
      </c>
      <c r="J176" s="4"/>
      <c r="K176" s="4"/>
      <c r="L176" s="18"/>
      <c r="M176" s="4"/>
      <c r="N176" s="4"/>
      <c r="O176" s="4"/>
      <c r="P176" s="4"/>
      <c r="Q176" s="4"/>
    </row>
    <row r="177" spans="1:17" ht="12.75" customHeight="1">
      <c r="A177" s="137"/>
      <c r="B177" s="139" t="s">
        <v>40</v>
      </c>
      <c r="C177" s="141" t="s">
        <v>37</v>
      </c>
      <c r="D177" s="2" t="s">
        <v>129</v>
      </c>
      <c r="E177" s="12">
        <v>651.6</v>
      </c>
      <c r="F177" s="12">
        <v>651.6</v>
      </c>
      <c r="G177" s="13">
        <f t="shared" si="7"/>
        <v>0</v>
      </c>
      <c r="H177" s="12">
        <v>484.96600000000001</v>
      </c>
      <c r="I177" s="55">
        <f t="shared" si="8"/>
        <v>74.427000000000007</v>
      </c>
      <c r="J177" s="4">
        <v>3</v>
      </c>
      <c r="K177" s="4">
        <v>3</v>
      </c>
      <c r="L177" s="18">
        <f t="shared" si="9"/>
        <v>100</v>
      </c>
      <c r="M177" s="4">
        <v>4</v>
      </c>
      <c r="N177" s="4">
        <v>4</v>
      </c>
      <c r="O177" s="4">
        <v>10</v>
      </c>
      <c r="P177" s="4">
        <v>10</v>
      </c>
      <c r="Q177" s="4" t="s">
        <v>119</v>
      </c>
    </row>
    <row r="178" spans="1:17" ht="22.5">
      <c r="A178" s="137"/>
      <c r="B178" s="140"/>
      <c r="C178" s="142"/>
      <c r="D178" s="2" t="s">
        <v>131</v>
      </c>
      <c r="E178" s="12">
        <v>651.6</v>
      </c>
      <c r="F178" s="12">
        <v>651.6</v>
      </c>
      <c r="G178" s="13">
        <f t="shared" si="7"/>
        <v>0</v>
      </c>
      <c r="H178" s="12">
        <v>484.96600000000001</v>
      </c>
      <c r="I178" s="55">
        <f t="shared" si="8"/>
        <v>74.427000000000007</v>
      </c>
      <c r="J178" s="18"/>
      <c r="K178" s="18"/>
      <c r="L178" s="18"/>
      <c r="M178" s="18"/>
      <c r="N178" s="18"/>
      <c r="O178" s="18"/>
      <c r="P178" s="18"/>
      <c r="Q178" s="18"/>
    </row>
    <row r="179" spans="1:17" ht="22.5">
      <c r="A179" s="137"/>
      <c r="B179" s="140"/>
      <c r="C179" s="142"/>
      <c r="D179" s="2" t="s">
        <v>130</v>
      </c>
      <c r="E179" s="12">
        <v>0</v>
      </c>
      <c r="F179" s="12">
        <v>0</v>
      </c>
      <c r="G179" s="13">
        <f t="shared" ref="G179:G243" si="10">F179-E179</f>
        <v>0</v>
      </c>
      <c r="H179" s="12">
        <v>0</v>
      </c>
      <c r="I179" s="42" t="s">
        <v>161</v>
      </c>
      <c r="J179" s="18"/>
      <c r="K179" s="18"/>
      <c r="L179" s="18"/>
      <c r="M179" s="18"/>
      <c r="N179" s="18"/>
      <c r="O179" s="18"/>
      <c r="P179" s="18"/>
      <c r="Q179" s="18"/>
    </row>
    <row r="180" spans="1:17" ht="22.5">
      <c r="A180" s="137"/>
      <c r="B180" s="140"/>
      <c r="C180" s="142"/>
      <c r="D180" s="2" t="s">
        <v>143</v>
      </c>
      <c r="E180" s="12">
        <v>0</v>
      </c>
      <c r="F180" s="12">
        <v>0</v>
      </c>
      <c r="G180" s="13">
        <f t="shared" si="10"/>
        <v>0</v>
      </c>
      <c r="H180" s="12">
        <v>0</v>
      </c>
      <c r="I180" s="42" t="s">
        <v>161</v>
      </c>
      <c r="J180" s="18"/>
      <c r="K180" s="18"/>
      <c r="L180" s="18"/>
      <c r="M180" s="18"/>
      <c r="N180" s="18"/>
      <c r="O180" s="18"/>
      <c r="P180" s="18"/>
      <c r="Q180" s="18"/>
    </row>
    <row r="181" spans="1:17" ht="17.25" customHeight="1">
      <c r="A181" s="137"/>
      <c r="B181" s="139" t="s">
        <v>41</v>
      </c>
      <c r="C181" s="163" t="s">
        <v>178</v>
      </c>
      <c r="D181" s="2" t="s">
        <v>129</v>
      </c>
      <c r="E181" s="12">
        <v>173666.71599999999</v>
      </c>
      <c r="F181" s="12">
        <v>173666.71599999999</v>
      </c>
      <c r="G181" s="13">
        <f t="shared" si="10"/>
        <v>0</v>
      </c>
      <c r="H181" s="12">
        <v>173097.58799999999</v>
      </c>
      <c r="I181" s="42">
        <f t="shared" si="8"/>
        <v>99.671999999999997</v>
      </c>
      <c r="J181" s="18">
        <v>4</v>
      </c>
      <c r="K181" s="18">
        <v>4</v>
      </c>
      <c r="L181" s="18">
        <f t="shared" si="9"/>
        <v>100</v>
      </c>
      <c r="M181" s="18">
        <v>1</v>
      </c>
      <c r="N181" s="18">
        <v>1</v>
      </c>
      <c r="O181" s="18">
        <v>9</v>
      </c>
      <c r="P181" s="18">
        <v>9</v>
      </c>
      <c r="Q181" s="18" t="s">
        <v>119</v>
      </c>
    </row>
    <row r="182" spans="1:17" ht="22.5">
      <c r="A182" s="137"/>
      <c r="B182" s="140"/>
      <c r="C182" s="163"/>
      <c r="D182" s="2" t="s">
        <v>131</v>
      </c>
      <c r="E182" s="12">
        <v>0</v>
      </c>
      <c r="F182" s="12">
        <v>0</v>
      </c>
      <c r="G182" s="13">
        <f t="shared" si="10"/>
        <v>0</v>
      </c>
      <c r="H182" s="12">
        <v>0</v>
      </c>
      <c r="I182" s="42" t="s">
        <v>161</v>
      </c>
      <c r="J182" s="17"/>
      <c r="K182" s="17"/>
      <c r="L182" s="18"/>
      <c r="M182" s="17"/>
      <c r="N182" s="17"/>
      <c r="O182" s="17"/>
      <c r="P182" s="17"/>
      <c r="Q182" s="17"/>
    </row>
    <row r="183" spans="1:17" ht="22.5">
      <c r="A183" s="137"/>
      <c r="B183" s="140"/>
      <c r="C183" s="163"/>
      <c r="D183" s="2" t="s">
        <v>130</v>
      </c>
      <c r="E183" s="12">
        <v>173666.71599999999</v>
      </c>
      <c r="F183" s="12">
        <v>173666.71599999999</v>
      </c>
      <c r="G183" s="13">
        <f t="shared" si="10"/>
        <v>0</v>
      </c>
      <c r="H183" s="12">
        <v>173097.58799999999</v>
      </c>
      <c r="I183" s="42">
        <f t="shared" si="8"/>
        <v>99.671999999999997</v>
      </c>
      <c r="J183" s="17"/>
      <c r="K183" s="17"/>
      <c r="L183" s="18"/>
      <c r="M183" s="17"/>
      <c r="N183" s="17"/>
      <c r="O183" s="17"/>
      <c r="P183" s="17"/>
      <c r="Q183" s="17"/>
    </row>
    <row r="184" spans="1:17" ht="25.5" customHeight="1">
      <c r="A184" s="137"/>
      <c r="B184" s="140"/>
      <c r="C184" s="163"/>
      <c r="D184" s="2" t="s">
        <v>143</v>
      </c>
      <c r="E184" s="56">
        <v>0</v>
      </c>
      <c r="F184" s="56">
        <v>0</v>
      </c>
      <c r="G184" s="117">
        <f t="shared" si="10"/>
        <v>0</v>
      </c>
      <c r="H184" s="56">
        <v>0</v>
      </c>
      <c r="I184" s="122" t="s">
        <v>161</v>
      </c>
      <c r="J184" s="17"/>
      <c r="K184" s="17"/>
      <c r="L184" s="18"/>
      <c r="M184" s="17"/>
      <c r="N184" s="17"/>
      <c r="O184" s="17"/>
      <c r="P184" s="17"/>
      <c r="Q184" s="17"/>
    </row>
    <row r="185" spans="1:17" ht="16.5" customHeight="1">
      <c r="A185" s="146">
        <v>8</v>
      </c>
      <c r="B185" s="165" t="s">
        <v>196</v>
      </c>
      <c r="C185" s="155" t="s">
        <v>42</v>
      </c>
      <c r="D185" s="72" t="s">
        <v>129</v>
      </c>
      <c r="E185" s="14">
        <v>904.23500000000001</v>
      </c>
      <c r="F185" s="14">
        <v>904.23500000000001</v>
      </c>
      <c r="G185" s="20">
        <f t="shared" si="10"/>
        <v>0</v>
      </c>
      <c r="H185" s="14">
        <v>903.62699999999995</v>
      </c>
      <c r="I185" s="43">
        <f t="shared" si="8"/>
        <v>99.933000000000007</v>
      </c>
      <c r="J185" s="21">
        <v>9</v>
      </c>
      <c r="K185" s="21">
        <v>9</v>
      </c>
      <c r="L185" s="21">
        <f t="shared" si="9"/>
        <v>100</v>
      </c>
      <c r="M185" s="21">
        <v>10</v>
      </c>
      <c r="N185" s="21">
        <v>10</v>
      </c>
      <c r="O185" s="21">
        <v>11</v>
      </c>
      <c r="P185" s="21">
        <v>11</v>
      </c>
      <c r="Q185" s="133" t="s">
        <v>177</v>
      </c>
    </row>
    <row r="186" spans="1:17" ht="22.5" customHeight="1">
      <c r="A186" s="147"/>
      <c r="B186" s="165"/>
      <c r="C186" s="155"/>
      <c r="D186" s="2" t="s">
        <v>131</v>
      </c>
      <c r="E186" s="12">
        <v>0</v>
      </c>
      <c r="F186" s="12">
        <v>0</v>
      </c>
      <c r="G186" s="13">
        <f t="shared" si="10"/>
        <v>0</v>
      </c>
      <c r="H186" s="12">
        <v>0</v>
      </c>
      <c r="I186" s="42" t="s">
        <v>161</v>
      </c>
      <c r="J186" s="22"/>
      <c r="K186" s="22"/>
      <c r="L186" s="18"/>
      <c r="M186" s="22"/>
      <c r="N186" s="22"/>
      <c r="O186" s="22"/>
      <c r="P186" s="22"/>
      <c r="Q186" s="134"/>
    </row>
    <row r="187" spans="1:17" ht="22.5" customHeight="1">
      <c r="A187" s="147"/>
      <c r="B187" s="165"/>
      <c r="C187" s="155"/>
      <c r="D187" s="2" t="s">
        <v>130</v>
      </c>
      <c r="E187" s="12">
        <v>904.23500000000001</v>
      </c>
      <c r="F187" s="12">
        <v>904.23500000000001</v>
      </c>
      <c r="G187" s="13">
        <f t="shared" si="10"/>
        <v>0</v>
      </c>
      <c r="H187" s="12">
        <v>903.62699999999995</v>
      </c>
      <c r="I187" s="42">
        <f t="shared" si="8"/>
        <v>99.933000000000007</v>
      </c>
      <c r="J187" s="22"/>
      <c r="K187" s="22"/>
      <c r="L187" s="18"/>
      <c r="M187" s="22"/>
      <c r="N187" s="22"/>
      <c r="O187" s="22"/>
      <c r="P187" s="22"/>
      <c r="Q187" s="134"/>
    </row>
    <row r="188" spans="1:17" ht="24" customHeight="1">
      <c r="A188" s="147"/>
      <c r="B188" s="165"/>
      <c r="C188" s="155"/>
      <c r="D188" s="2" t="s">
        <v>143</v>
      </c>
      <c r="E188" s="12">
        <v>0</v>
      </c>
      <c r="F188" s="12">
        <v>0</v>
      </c>
      <c r="G188" s="13">
        <f t="shared" si="10"/>
        <v>0</v>
      </c>
      <c r="H188" s="12">
        <v>0</v>
      </c>
      <c r="I188" s="42" t="s">
        <v>161</v>
      </c>
      <c r="J188" s="22"/>
      <c r="K188" s="22"/>
      <c r="L188" s="4"/>
      <c r="M188" s="22"/>
      <c r="N188" s="22"/>
      <c r="O188" s="22"/>
      <c r="P188" s="22"/>
      <c r="Q188" s="135"/>
    </row>
    <row r="189" spans="1:17" ht="15" customHeight="1">
      <c r="A189" s="147"/>
      <c r="B189" s="139" t="s">
        <v>43</v>
      </c>
      <c r="C189" s="141" t="s">
        <v>42</v>
      </c>
      <c r="D189" s="2" t="s">
        <v>129</v>
      </c>
      <c r="E189" s="12">
        <v>606.73500000000001</v>
      </c>
      <c r="F189" s="12">
        <v>606.73500000000001</v>
      </c>
      <c r="G189" s="13">
        <f t="shared" si="10"/>
        <v>0</v>
      </c>
      <c r="H189" s="12">
        <v>606.178</v>
      </c>
      <c r="I189" s="42">
        <f t="shared" si="8"/>
        <v>99.908000000000001</v>
      </c>
      <c r="J189" s="18">
        <v>3</v>
      </c>
      <c r="K189" s="18">
        <v>3</v>
      </c>
      <c r="L189" s="18">
        <f t="shared" si="9"/>
        <v>100</v>
      </c>
      <c r="M189" s="18">
        <v>5</v>
      </c>
      <c r="N189" s="18">
        <v>5</v>
      </c>
      <c r="O189" s="18">
        <v>6</v>
      </c>
      <c r="P189" s="18">
        <v>6</v>
      </c>
      <c r="Q189" s="18" t="s">
        <v>119</v>
      </c>
    </row>
    <row r="190" spans="1:17" ht="22.5">
      <c r="A190" s="147"/>
      <c r="B190" s="140"/>
      <c r="C190" s="142"/>
      <c r="D190" s="2" t="s">
        <v>131</v>
      </c>
      <c r="E190" s="12">
        <v>0</v>
      </c>
      <c r="F190" s="12">
        <v>0</v>
      </c>
      <c r="G190" s="13">
        <f t="shared" si="10"/>
        <v>0</v>
      </c>
      <c r="H190" s="12">
        <v>0</v>
      </c>
      <c r="I190" s="42" t="s">
        <v>161</v>
      </c>
      <c r="J190" s="17"/>
      <c r="K190" s="17"/>
      <c r="L190" s="18"/>
      <c r="M190" s="17"/>
      <c r="N190" s="17"/>
      <c r="O190" s="17"/>
      <c r="P190" s="17"/>
      <c r="Q190" s="17"/>
    </row>
    <row r="191" spans="1:17" ht="22.5">
      <c r="A191" s="147"/>
      <c r="B191" s="140"/>
      <c r="C191" s="142"/>
      <c r="D191" s="2" t="s">
        <v>130</v>
      </c>
      <c r="E191" s="12">
        <v>606.73500000000001</v>
      </c>
      <c r="F191" s="12">
        <v>606.73500000000001</v>
      </c>
      <c r="G191" s="13">
        <f t="shared" si="10"/>
        <v>0</v>
      </c>
      <c r="H191" s="12">
        <v>606.178</v>
      </c>
      <c r="I191" s="42">
        <f t="shared" si="8"/>
        <v>99.908000000000001</v>
      </c>
      <c r="J191" s="17"/>
      <c r="K191" s="17"/>
      <c r="L191" s="18"/>
      <c r="M191" s="17"/>
      <c r="N191" s="17"/>
      <c r="O191" s="17"/>
      <c r="P191" s="17"/>
      <c r="Q191" s="17"/>
    </row>
    <row r="192" spans="1:17" ht="22.5">
      <c r="A192" s="147"/>
      <c r="B192" s="140"/>
      <c r="C192" s="142"/>
      <c r="D192" s="2" t="s">
        <v>143</v>
      </c>
      <c r="E192" s="12">
        <v>0</v>
      </c>
      <c r="F192" s="12">
        <v>0</v>
      </c>
      <c r="G192" s="13">
        <f t="shared" si="10"/>
        <v>0</v>
      </c>
      <c r="H192" s="12">
        <v>0</v>
      </c>
      <c r="I192" s="42" t="s">
        <v>161</v>
      </c>
      <c r="J192" s="17"/>
      <c r="K192" s="17"/>
      <c r="L192" s="18"/>
      <c r="M192" s="17"/>
      <c r="N192" s="17"/>
      <c r="O192" s="17"/>
      <c r="P192" s="17"/>
      <c r="Q192" s="17"/>
    </row>
    <row r="193" spans="1:17" ht="17.25" customHeight="1">
      <c r="A193" s="147"/>
      <c r="B193" s="139" t="s">
        <v>189</v>
      </c>
      <c r="C193" s="141" t="s">
        <v>42</v>
      </c>
      <c r="D193" s="2" t="s">
        <v>129</v>
      </c>
      <c r="E193" s="12">
        <v>297.5</v>
      </c>
      <c r="F193" s="12">
        <v>297.5</v>
      </c>
      <c r="G193" s="13">
        <f t="shared" si="10"/>
        <v>0</v>
      </c>
      <c r="H193" s="12">
        <v>297.44900000000001</v>
      </c>
      <c r="I193" s="42">
        <f t="shared" ref="I193:I258" si="11">ROUND(H193/F193 *100,3)</f>
        <v>99.983000000000004</v>
      </c>
      <c r="J193" s="18">
        <v>2</v>
      </c>
      <c r="K193" s="18">
        <v>2</v>
      </c>
      <c r="L193" s="18">
        <f t="shared" si="9"/>
        <v>100</v>
      </c>
      <c r="M193" s="18">
        <v>5</v>
      </c>
      <c r="N193" s="18">
        <v>5</v>
      </c>
      <c r="O193" s="18">
        <v>5</v>
      </c>
      <c r="P193" s="18">
        <v>5</v>
      </c>
      <c r="Q193" s="18" t="s">
        <v>119</v>
      </c>
    </row>
    <row r="194" spans="1:17" ht="22.5">
      <c r="A194" s="147"/>
      <c r="B194" s="140"/>
      <c r="C194" s="142"/>
      <c r="D194" s="2" t="s">
        <v>131</v>
      </c>
      <c r="E194" s="12">
        <v>0</v>
      </c>
      <c r="F194" s="12">
        <v>0</v>
      </c>
      <c r="G194" s="13">
        <f t="shared" si="10"/>
        <v>0</v>
      </c>
      <c r="H194" s="12">
        <v>0</v>
      </c>
      <c r="I194" s="23" t="s">
        <v>161</v>
      </c>
      <c r="J194" s="17"/>
      <c r="K194" s="17"/>
      <c r="L194" s="18"/>
      <c r="M194" s="17"/>
      <c r="N194" s="17"/>
      <c r="O194" s="17"/>
      <c r="P194" s="17"/>
      <c r="Q194" s="17"/>
    </row>
    <row r="195" spans="1:17" ht="22.5">
      <c r="A195" s="147"/>
      <c r="B195" s="140"/>
      <c r="C195" s="142"/>
      <c r="D195" s="2" t="s">
        <v>130</v>
      </c>
      <c r="E195" s="12">
        <v>297.5</v>
      </c>
      <c r="F195" s="12">
        <v>297.5</v>
      </c>
      <c r="G195" s="13">
        <f t="shared" si="10"/>
        <v>0</v>
      </c>
      <c r="H195" s="12">
        <v>297.44900000000001</v>
      </c>
      <c r="I195" s="23">
        <f t="shared" si="11"/>
        <v>99.983000000000004</v>
      </c>
      <c r="J195" s="17"/>
      <c r="K195" s="17"/>
      <c r="L195" s="18"/>
      <c r="M195" s="17"/>
      <c r="N195" s="17"/>
      <c r="O195" s="17"/>
      <c r="P195" s="17"/>
      <c r="Q195" s="17"/>
    </row>
    <row r="196" spans="1:17" ht="26.25" customHeight="1">
      <c r="A196" s="147"/>
      <c r="B196" s="140"/>
      <c r="C196" s="142"/>
      <c r="D196" s="2" t="s">
        <v>143</v>
      </c>
      <c r="E196" s="12">
        <v>0</v>
      </c>
      <c r="F196" s="12">
        <v>0</v>
      </c>
      <c r="G196" s="13">
        <f t="shared" si="10"/>
        <v>0</v>
      </c>
      <c r="H196" s="12">
        <v>0</v>
      </c>
      <c r="I196" s="23" t="s">
        <v>161</v>
      </c>
      <c r="J196" s="17"/>
      <c r="K196" s="17"/>
      <c r="L196" s="18"/>
      <c r="M196" s="17"/>
      <c r="N196" s="17"/>
      <c r="O196" s="17"/>
      <c r="P196" s="17"/>
      <c r="Q196" s="17"/>
    </row>
    <row r="197" spans="1:17" ht="15" customHeight="1">
      <c r="A197" s="146">
        <v>9</v>
      </c>
      <c r="B197" s="165" t="s">
        <v>44</v>
      </c>
      <c r="C197" s="155" t="s">
        <v>133</v>
      </c>
      <c r="D197" s="5" t="s">
        <v>129</v>
      </c>
      <c r="E197" s="14">
        <v>549755.12899999996</v>
      </c>
      <c r="F197" s="14">
        <v>549755.12899999996</v>
      </c>
      <c r="G197" s="13">
        <f t="shared" si="10"/>
        <v>0</v>
      </c>
      <c r="H197" s="14">
        <v>549275.72100000002</v>
      </c>
      <c r="I197" s="24">
        <f t="shared" si="11"/>
        <v>99.912999999999997</v>
      </c>
      <c r="J197" s="3">
        <v>21</v>
      </c>
      <c r="K197" s="3">
        <v>21</v>
      </c>
      <c r="L197" s="21">
        <f t="shared" si="9"/>
        <v>100</v>
      </c>
      <c r="M197" s="3">
        <v>9</v>
      </c>
      <c r="N197" s="3">
        <v>9</v>
      </c>
      <c r="O197" s="3">
        <v>18</v>
      </c>
      <c r="P197" s="3">
        <v>18</v>
      </c>
      <c r="Q197" s="133" t="s">
        <v>177</v>
      </c>
    </row>
    <row r="198" spans="1:17" ht="24" customHeight="1">
      <c r="A198" s="147"/>
      <c r="B198" s="165"/>
      <c r="C198" s="155"/>
      <c r="D198" s="15" t="s">
        <v>131</v>
      </c>
      <c r="E198" s="12">
        <v>0</v>
      </c>
      <c r="F198" s="12">
        <v>0</v>
      </c>
      <c r="G198" s="13">
        <f t="shared" si="10"/>
        <v>0</v>
      </c>
      <c r="H198" s="12">
        <v>0</v>
      </c>
      <c r="I198" s="23" t="s">
        <v>161</v>
      </c>
      <c r="J198" s="4"/>
      <c r="K198" s="4"/>
      <c r="L198" s="18"/>
      <c r="M198" s="4"/>
      <c r="N198" s="4"/>
      <c r="O198" s="4"/>
      <c r="P198" s="4"/>
      <c r="Q198" s="134"/>
    </row>
    <row r="199" spans="1:17" ht="22.5" customHeight="1">
      <c r="A199" s="147"/>
      <c r="B199" s="165"/>
      <c r="C199" s="155"/>
      <c r="D199" s="15" t="s">
        <v>130</v>
      </c>
      <c r="E199" s="12">
        <v>549755.12899999996</v>
      </c>
      <c r="F199" s="12">
        <v>549755.12899999996</v>
      </c>
      <c r="G199" s="13">
        <f t="shared" si="10"/>
        <v>0</v>
      </c>
      <c r="H199" s="12">
        <v>549275.72100000002</v>
      </c>
      <c r="I199" s="23">
        <f t="shared" si="11"/>
        <v>99.912999999999997</v>
      </c>
      <c r="J199" s="4"/>
      <c r="K199" s="4"/>
      <c r="L199" s="18"/>
      <c r="M199" s="4"/>
      <c r="N199" s="4"/>
      <c r="O199" s="4"/>
      <c r="P199" s="4"/>
      <c r="Q199" s="134"/>
    </row>
    <row r="200" spans="1:17" ht="24" customHeight="1">
      <c r="A200" s="147"/>
      <c r="B200" s="165"/>
      <c r="C200" s="155"/>
      <c r="D200" s="15" t="s">
        <v>143</v>
      </c>
      <c r="E200" s="12">
        <v>0</v>
      </c>
      <c r="F200" s="12">
        <v>0</v>
      </c>
      <c r="G200" s="13">
        <f t="shared" si="10"/>
        <v>0</v>
      </c>
      <c r="H200" s="12">
        <v>0</v>
      </c>
      <c r="I200" s="23" t="s">
        <v>161</v>
      </c>
      <c r="J200" s="4"/>
      <c r="K200" s="4"/>
      <c r="L200" s="18"/>
      <c r="M200" s="4"/>
      <c r="N200" s="4"/>
      <c r="O200" s="4"/>
      <c r="P200" s="4"/>
      <c r="Q200" s="135"/>
    </row>
    <row r="201" spans="1:17" ht="15" customHeight="1">
      <c r="A201" s="147"/>
      <c r="B201" s="139" t="s">
        <v>45</v>
      </c>
      <c r="C201" s="141" t="s">
        <v>133</v>
      </c>
      <c r="D201" s="15" t="s">
        <v>129</v>
      </c>
      <c r="E201" s="12">
        <v>174489.92600000001</v>
      </c>
      <c r="F201" s="12">
        <v>174489.92600000001</v>
      </c>
      <c r="G201" s="13">
        <f t="shared" si="10"/>
        <v>0</v>
      </c>
      <c r="H201" s="12">
        <v>174346.98300000001</v>
      </c>
      <c r="I201" s="23">
        <f t="shared" si="11"/>
        <v>99.918000000000006</v>
      </c>
      <c r="J201" s="4">
        <v>7</v>
      </c>
      <c r="K201" s="4">
        <v>7</v>
      </c>
      <c r="L201" s="18">
        <f t="shared" si="9"/>
        <v>100</v>
      </c>
      <c r="M201" s="4">
        <v>3</v>
      </c>
      <c r="N201" s="4">
        <v>3</v>
      </c>
      <c r="O201" s="4">
        <v>7</v>
      </c>
      <c r="P201" s="4">
        <v>7</v>
      </c>
      <c r="Q201" s="4" t="s">
        <v>119</v>
      </c>
    </row>
    <row r="202" spans="1:17" ht="22.5">
      <c r="A202" s="147"/>
      <c r="B202" s="140"/>
      <c r="C202" s="142"/>
      <c r="D202" s="15" t="s">
        <v>131</v>
      </c>
      <c r="E202" s="12">
        <v>0</v>
      </c>
      <c r="F202" s="12">
        <v>0</v>
      </c>
      <c r="G202" s="13">
        <f t="shared" si="10"/>
        <v>0</v>
      </c>
      <c r="H202" s="12">
        <v>0</v>
      </c>
      <c r="I202" s="23" t="s">
        <v>161</v>
      </c>
      <c r="J202" s="4"/>
      <c r="K202" s="4"/>
      <c r="L202" s="18"/>
      <c r="M202" s="4"/>
      <c r="N202" s="4"/>
      <c r="O202" s="4"/>
      <c r="P202" s="4"/>
      <c r="Q202" s="4"/>
    </row>
    <row r="203" spans="1:17" ht="22.5">
      <c r="A203" s="147"/>
      <c r="B203" s="140"/>
      <c r="C203" s="142"/>
      <c r="D203" s="15" t="s">
        <v>130</v>
      </c>
      <c r="E203" s="12">
        <v>174489.92600000001</v>
      </c>
      <c r="F203" s="12">
        <v>174489.92600000001</v>
      </c>
      <c r="G203" s="13">
        <f t="shared" si="10"/>
        <v>0</v>
      </c>
      <c r="H203" s="12">
        <v>174346.98300000001</v>
      </c>
      <c r="I203" s="23">
        <f t="shared" si="11"/>
        <v>99.918000000000006</v>
      </c>
      <c r="J203" s="4"/>
      <c r="K203" s="4"/>
      <c r="L203" s="18"/>
      <c r="M203" s="4"/>
      <c r="N203" s="4"/>
      <c r="O203" s="4"/>
      <c r="P203" s="4"/>
      <c r="Q203" s="4"/>
    </row>
    <row r="204" spans="1:17" ht="24" customHeight="1">
      <c r="A204" s="147"/>
      <c r="B204" s="140"/>
      <c r="C204" s="142"/>
      <c r="D204" s="15" t="s">
        <v>143</v>
      </c>
      <c r="E204" s="12">
        <v>0</v>
      </c>
      <c r="F204" s="12">
        <v>0</v>
      </c>
      <c r="G204" s="13">
        <f t="shared" si="10"/>
        <v>0</v>
      </c>
      <c r="H204" s="12">
        <v>0</v>
      </c>
      <c r="I204" s="23" t="s">
        <v>161</v>
      </c>
      <c r="J204" s="4"/>
      <c r="K204" s="4"/>
      <c r="L204" s="18"/>
      <c r="M204" s="4"/>
      <c r="N204" s="4"/>
      <c r="O204" s="4"/>
      <c r="P204" s="4"/>
      <c r="Q204" s="4"/>
    </row>
    <row r="205" spans="1:17" ht="15" customHeight="1">
      <c r="A205" s="147"/>
      <c r="B205" s="139" t="s">
        <v>46</v>
      </c>
      <c r="C205" s="141" t="s">
        <v>133</v>
      </c>
      <c r="D205" s="15" t="s">
        <v>129</v>
      </c>
      <c r="E205" s="12">
        <v>349376.554</v>
      </c>
      <c r="F205" s="12">
        <v>349376.554</v>
      </c>
      <c r="G205" s="13">
        <f t="shared" si="10"/>
        <v>0</v>
      </c>
      <c r="H205" s="12">
        <v>349120.21399999998</v>
      </c>
      <c r="I205" s="23">
        <f t="shared" si="11"/>
        <v>99.927000000000007</v>
      </c>
      <c r="J205" s="4">
        <v>3</v>
      </c>
      <c r="K205" s="4">
        <v>3</v>
      </c>
      <c r="L205" s="18">
        <f t="shared" si="9"/>
        <v>100</v>
      </c>
      <c r="M205" s="4">
        <v>2</v>
      </c>
      <c r="N205" s="4">
        <v>2</v>
      </c>
      <c r="O205" s="4">
        <v>5</v>
      </c>
      <c r="P205" s="4">
        <v>5</v>
      </c>
      <c r="Q205" s="4" t="s">
        <v>119</v>
      </c>
    </row>
    <row r="206" spans="1:17" ht="21.75" customHeight="1">
      <c r="A206" s="147"/>
      <c r="B206" s="140"/>
      <c r="C206" s="142"/>
      <c r="D206" s="15" t="s">
        <v>131</v>
      </c>
      <c r="E206" s="12">
        <v>0</v>
      </c>
      <c r="F206" s="12">
        <v>0</v>
      </c>
      <c r="G206" s="13">
        <f t="shared" si="10"/>
        <v>0</v>
      </c>
      <c r="H206" s="12">
        <v>0</v>
      </c>
      <c r="I206" s="23" t="s">
        <v>161</v>
      </c>
      <c r="J206" s="4"/>
      <c r="K206" s="4"/>
      <c r="L206" s="18"/>
      <c r="M206" s="4"/>
      <c r="N206" s="4"/>
      <c r="O206" s="4"/>
      <c r="P206" s="4"/>
      <c r="Q206" s="4"/>
    </row>
    <row r="207" spans="1:17" ht="21.75" customHeight="1">
      <c r="A207" s="147"/>
      <c r="B207" s="140"/>
      <c r="C207" s="142"/>
      <c r="D207" s="15" t="s">
        <v>130</v>
      </c>
      <c r="E207" s="12">
        <v>349376.554</v>
      </c>
      <c r="F207" s="12">
        <v>349376.554</v>
      </c>
      <c r="G207" s="13">
        <f t="shared" si="10"/>
        <v>0</v>
      </c>
      <c r="H207" s="12">
        <v>349120.21399999998</v>
      </c>
      <c r="I207" s="23">
        <f t="shared" si="11"/>
        <v>99.927000000000007</v>
      </c>
      <c r="J207" s="4"/>
      <c r="K207" s="4"/>
      <c r="L207" s="18"/>
      <c r="M207" s="4"/>
      <c r="N207" s="4"/>
      <c r="O207" s="4"/>
      <c r="P207" s="4"/>
      <c r="Q207" s="4"/>
    </row>
    <row r="208" spans="1:17" ht="25.5" customHeight="1">
      <c r="A208" s="147"/>
      <c r="B208" s="140"/>
      <c r="C208" s="142"/>
      <c r="D208" s="15" t="s">
        <v>143</v>
      </c>
      <c r="E208" s="12">
        <v>0</v>
      </c>
      <c r="F208" s="12">
        <v>0</v>
      </c>
      <c r="G208" s="13">
        <f t="shared" si="10"/>
        <v>0</v>
      </c>
      <c r="H208" s="12">
        <v>0</v>
      </c>
      <c r="I208" s="23" t="s">
        <v>161</v>
      </c>
      <c r="J208" s="4"/>
      <c r="K208" s="4"/>
      <c r="L208" s="18"/>
      <c r="M208" s="4"/>
      <c r="N208" s="4"/>
      <c r="O208" s="4"/>
      <c r="P208" s="4"/>
      <c r="Q208" s="4"/>
    </row>
    <row r="209" spans="1:17" ht="15" customHeight="1">
      <c r="A209" s="147"/>
      <c r="B209" s="139" t="s">
        <v>47</v>
      </c>
      <c r="C209" s="141" t="s">
        <v>42</v>
      </c>
      <c r="D209" s="5" t="s">
        <v>129</v>
      </c>
      <c r="E209" s="12">
        <v>1700</v>
      </c>
      <c r="F209" s="12">
        <v>1700</v>
      </c>
      <c r="G209" s="13">
        <f t="shared" si="10"/>
        <v>0</v>
      </c>
      <c r="H209" s="12">
        <v>1692.01</v>
      </c>
      <c r="I209" s="23">
        <f t="shared" si="11"/>
        <v>99.53</v>
      </c>
      <c r="J209" s="4">
        <v>2</v>
      </c>
      <c r="K209" s="4">
        <v>2</v>
      </c>
      <c r="L209" s="18">
        <f t="shared" si="9"/>
        <v>100</v>
      </c>
      <c r="M209" s="4">
        <v>2</v>
      </c>
      <c r="N209" s="4">
        <v>2</v>
      </c>
      <c r="O209" s="4">
        <v>2</v>
      </c>
      <c r="P209" s="4">
        <v>2</v>
      </c>
      <c r="Q209" s="4" t="s">
        <v>119</v>
      </c>
    </row>
    <row r="210" spans="1:17" ht="22.5">
      <c r="A210" s="147"/>
      <c r="B210" s="140"/>
      <c r="C210" s="142"/>
      <c r="D210" s="15" t="s">
        <v>131</v>
      </c>
      <c r="E210" s="12">
        <v>0</v>
      </c>
      <c r="F210" s="12">
        <v>0</v>
      </c>
      <c r="G210" s="13">
        <f t="shared" si="10"/>
        <v>0</v>
      </c>
      <c r="H210" s="12">
        <v>0</v>
      </c>
      <c r="I210" s="23" t="s">
        <v>161</v>
      </c>
      <c r="J210" s="18"/>
      <c r="K210" s="18"/>
      <c r="L210" s="18"/>
      <c r="M210" s="18"/>
      <c r="N210" s="18"/>
      <c r="O210" s="18"/>
      <c r="P210" s="18"/>
      <c r="Q210" s="18"/>
    </row>
    <row r="211" spans="1:17" ht="22.5">
      <c r="A211" s="147"/>
      <c r="B211" s="140"/>
      <c r="C211" s="142"/>
      <c r="D211" s="15" t="s">
        <v>130</v>
      </c>
      <c r="E211" s="12">
        <v>1700</v>
      </c>
      <c r="F211" s="12">
        <v>1700</v>
      </c>
      <c r="G211" s="13">
        <f t="shared" si="10"/>
        <v>0</v>
      </c>
      <c r="H211" s="12">
        <v>1692.01</v>
      </c>
      <c r="I211" s="23">
        <f t="shared" si="11"/>
        <v>99.53</v>
      </c>
      <c r="J211" s="18"/>
      <c r="K211" s="18"/>
      <c r="L211" s="18"/>
      <c r="M211" s="18"/>
      <c r="N211" s="18"/>
      <c r="O211" s="18"/>
      <c r="P211" s="18"/>
      <c r="Q211" s="18"/>
    </row>
    <row r="212" spans="1:17" ht="22.5">
      <c r="A212" s="147"/>
      <c r="B212" s="150"/>
      <c r="C212" s="151"/>
      <c r="D212" s="15" t="s">
        <v>143</v>
      </c>
      <c r="E212" s="12">
        <v>0</v>
      </c>
      <c r="F212" s="12">
        <v>0</v>
      </c>
      <c r="G212" s="13">
        <f t="shared" si="10"/>
        <v>0</v>
      </c>
      <c r="H212" s="12">
        <v>0</v>
      </c>
      <c r="I212" s="23" t="s">
        <v>161</v>
      </c>
      <c r="J212" s="4"/>
      <c r="K212" s="4"/>
      <c r="L212" s="4"/>
      <c r="M212" s="4"/>
      <c r="N212" s="4"/>
      <c r="O212" s="4"/>
      <c r="P212" s="4"/>
      <c r="Q212" s="4"/>
    </row>
    <row r="213" spans="1:17" ht="15" customHeight="1">
      <c r="A213" s="147"/>
      <c r="B213" s="139" t="s">
        <v>48</v>
      </c>
      <c r="C213" s="141" t="s">
        <v>133</v>
      </c>
      <c r="D213" s="15" t="s">
        <v>129</v>
      </c>
      <c r="E213" s="12">
        <v>14143.701999999999</v>
      </c>
      <c r="F213" s="12">
        <v>14143.701999999999</v>
      </c>
      <c r="G213" s="13">
        <f t="shared" si="10"/>
        <v>0</v>
      </c>
      <c r="H213" s="12">
        <v>14091.005999999999</v>
      </c>
      <c r="I213" s="23">
        <f t="shared" si="11"/>
        <v>99.626999999999995</v>
      </c>
      <c r="J213" s="18">
        <v>1</v>
      </c>
      <c r="K213" s="18">
        <v>1</v>
      </c>
      <c r="L213" s="18">
        <f t="shared" si="9"/>
        <v>100</v>
      </c>
      <c r="M213" s="18">
        <v>1</v>
      </c>
      <c r="N213" s="18">
        <v>1</v>
      </c>
      <c r="O213" s="18">
        <v>1</v>
      </c>
      <c r="P213" s="18">
        <v>1</v>
      </c>
      <c r="Q213" s="18" t="s">
        <v>119</v>
      </c>
    </row>
    <row r="214" spans="1:17" ht="22.5">
      <c r="A214" s="147"/>
      <c r="B214" s="140"/>
      <c r="C214" s="142"/>
      <c r="D214" s="15" t="s">
        <v>131</v>
      </c>
      <c r="E214" s="12">
        <v>0</v>
      </c>
      <c r="F214" s="12">
        <v>0</v>
      </c>
      <c r="G214" s="13">
        <f t="shared" si="10"/>
        <v>0</v>
      </c>
      <c r="H214" s="12">
        <v>0</v>
      </c>
      <c r="I214" s="23" t="s">
        <v>161</v>
      </c>
      <c r="J214" s="18"/>
      <c r="K214" s="18"/>
      <c r="L214" s="18"/>
      <c r="M214" s="18"/>
      <c r="N214" s="18"/>
      <c r="O214" s="18"/>
      <c r="P214" s="18"/>
      <c r="Q214" s="18"/>
    </row>
    <row r="215" spans="1:17" ht="24.75" customHeight="1">
      <c r="A215" s="147"/>
      <c r="B215" s="140"/>
      <c r="C215" s="142"/>
      <c r="D215" s="15" t="s">
        <v>130</v>
      </c>
      <c r="E215" s="12">
        <v>14143.701999999999</v>
      </c>
      <c r="F215" s="12">
        <v>14143.701999999999</v>
      </c>
      <c r="G215" s="13">
        <f t="shared" si="10"/>
        <v>0</v>
      </c>
      <c r="H215" s="12">
        <v>14091.005999999999</v>
      </c>
      <c r="I215" s="23">
        <f t="shared" si="11"/>
        <v>99.626999999999995</v>
      </c>
      <c r="J215" s="18"/>
      <c r="K215" s="18"/>
      <c r="L215" s="18"/>
      <c r="M215" s="18"/>
      <c r="N215" s="18"/>
      <c r="O215" s="18"/>
      <c r="P215" s="18"/>
      <c r="Q215" s="18"/>
    </row>
    <row r="216" spans="1:17" ht="38.25" customHeight="1">
      <c r="A216" s="147"/>
      <c r="B216" s="140"/>
      <c r="C216" s="142"/>
      <c r="D216" s="2" t="s">
        <v>143</v>
      </c>
      <c r="E216" s="56">
        <v>0</v>
      </c>
      <c r="F216" s="56">
        <v>0</v>
      </c>
      <c r="G216" s="117">
        <f t="shared" si="10"/>
        <v>0</v>
      </c>
      <c r="H216" s="56">
        <v>0</v>
      </c>
      <c r="I216" s="56" t="s">
        <v>161</v>
      </c>
      <c r="J216" s="18"/>
      <c r="K216" s="18"/>
      <c r="L216" s="18"/>
      <c r="M216" s="18"/>
      <c r="N216" s="18"/>
      <c r="O216" s="18"/>
      <c r="P216" s="18"/>
      <c r="Q216" s="18"/>
    </row>
    <row r="217" spans="1:17" ht="13.5" customHeight="1">
      <c r="A217" s="70"/>
      <c r="B217" s="139" t="s">
        <v>167</v>
      </c>
      <c r="C217" s="141" t="s">
        <v>133</v>
      </c>
      <c r="D217" s="15" t="s">
        <v>129</v>
      </c>
      <c r="E217" s="56">
        <v>10044.947</v>
      </c>
      <c r="F217" s="56">
        <v>10044.947</v>
      </c>
      <c r="G217" s="117">
        <f t="shared" si="10"/>
        <v>0</v>
      </c>
      <c r="H217" s="56">
        <v>10025.508</v>
      </c>
      <c r="I217" s="23">
        <f t="shared" si="11"/>
        <v>99.805999999999997</v>
      </c>
      <c r="J217" s="18">
        <v>5</v>
      </c>
      <c r="K217" s="18">
        <v>5</v>
      </c>
      <c r="L217" s="18">
        <f t="shared" si="9"/>
        <v>100</v>
      </c>
      <c r="M217" s="18">
        <v>1</v>
      </c>
      <c r="N217" s="18">
        <v>1</v>
      </c>
      <c r="O217" s="18">
        <v>3</v>
      </c>
      <c r="P217" s="18">
        <v>3</v>
      </c>
      <c r="Q217" s="18"/>
    </row>
    <row r="218" spans="1:17" ht="22.5" customHeight="1">
      <c r="A218" s="70"/>
      <c r="B218" s="140"/>
      <c r="C218" s="142"/>
      <c r="D218" s="15" t="s">
        <v>131</v>
      </c>
      <c r="E218" s="56">
        <v>0</v>
      </c>
      <c r="F218" s="56">
        <v>0</v>
      </c>
      <c r="G218" s="117">
        <f t="shared" si="10"/>
        <v>0</v>
      </c>
      <c r="H218" s="56">
        <v>0</v>
      </c>
      <c r="I218" s="23" t="s">
        <v>161</v>
      </c>
      <c r="J218" s="18"/>
      <c r="K218" s="18"/>
      <c r="L218" s="18"/>
      <c r="M218" s="18"/>
      <c r="N218" s="18"/>
      <c r="O218" s="18"/>
      <c r="P218" s="18"/>
      <c r="Q218" s="18"/>
    </row>
    <row r="219" spans="1:17" ht="23.25" customHeight="1">
      <c r="A219" s="70"/>
      <c r="B219" s="140"/>
      <c r="C219" s="142"/>
      <c r="D219" s="15" t="s">
        <v>130</v>
      </c>
      <c r="E219" s="56">
        <v>10044.947</v>
      </c>
      <c r="F219" s="56">
        <v>10044.947</v>
      </c>
      <c r="G219" s="117">
        <f t="shared" si="10"/>
        <v>0</v>
      </c>
      <c r="H219" s="56">
        <v>10025.508</v>
      </c>
      <c r="I219" s="23">
        <f t="shared" si="11"/>
        <v>99.805999999999997</v>
      </c>
      <c r="J219" s="18"/>
      <c r="K219" s="18"/>
      <c r="L219" s="18"/>
      <c r="M219" s="18"/>
      <c r="N219" s="18"/>
      <c r="O219" s="18"/>
      <c r="P219" s="18"/>
      <c r="Q219" s="18"/>
    </row>
    <row r="220" spans="1:17" ht="23.25" customHeight="1">
      <c r="A220" s="70"/>
      <c r="B220" s="140"/>
      <c r="C220" s="142"/>
      <c r="D220" s="2" t="s">
        <v>143</v>
      </c>
      <c r="E220" s="56">
        <v>0</v>
      </c>
      <c r="F220" s="56">
        <v>0</v>
      </c>
      <c r="G220" s="117">
        <f t="shared" si="10"/>
        <v>0</v>
      </c>
      <c r="H220" s="56">
        <v>0</v>
      </c>
      <c r="I220" s="23" t="s">
        <v>161</v>
      </c>
      <c r="J220" s="18"/>
      <c r="K220" s="18"/>
      <c r="L220" s="18"/>
      <c r="M220" s="18"/>
      <c r="N220" s="18"/>
      <c r="O220" s="18"/>
      <c r="P220" s="18"/>
      <c r="Q220" s="18"/>
    </row>
    <row r="221" spans="1:17">
      <c r="A221" s="146">
        <v>10</v>
      </c>
      <c r="B221" s="165" t="s">
        <v>49</v>
      </c>
      <c r="C221" s="155" t="s">
        <v>50</v>
      </c>
      <c r="D221" s="72" t="s">
        <v>129</v>
      </c>
      <c r="E221" s="14">
        <f>E222+E223+E224+E225</f>
        <v>1018058.0939999999</v>
      </c>
      <c r="F221" s="14">
        <f>F222+F223+F224+F225</f>
        <v>1018058.0939999999</v>
      </c>
      <c r="G221" s="20">
        <f t="shared" si="10"/>
        <v>0</v>
      </c>
      <c r="H221" s="14">
        <f>H222+H223+H224+H225</f>
        <v>1017663.3280000001</v>
      </c>
      <c r="I221" s="23">
        <f t="shared" si="11"/>
        <v>99.960999999999999</v>
      </c>
      <c r="J221" s="3">
        <v>27</v>
      </c>
      <c r="K221" s="3">
        <v>26</v>
      </c>
      <c r="L221" s="38">
        <f t="shared" si="9"/>
        <v>96.296296296296291</v>
      </c>
      <c r="M221" s="3">
        <v>13</v>
      </c>
      <c r="N221" s="3">
        <v>13</v>
      </c>
      <c r="O221" s="3">
        <v>28</v>
      </c>
      <c r="P221" s="3">
        <v>28</v>
      </c>
      <c r="Q221" s="133" t="s">
        <v>177</v>
      </c>
    </row>
    <row r="222" spans="1:17" ht="22.5">
      <c r="A222" s="147"/>
      <c r="B222" s="165"/>
      <c r="C222" s="155"/>
      <c r="D222" s="2" t="s">
        <v>131</v>
      </c>
      <c r="E222" s="12">
        <v>9084.7659999999996</v>
      </c>
      <c r="F222" s="12">
        <v>9084.7659999999996</v>
      </c>
      <c r="G222" s="13">
        <f t="shared" si="10"/>
        <v>0</v>
      </c>
      <c r="H222" s="12">
        <v>9084.7520000000004</v>
      </c>
      <c r="I222" s="23">
        <f t="shared" si="11"/>
        <v>100</v>
      </c>
      <c r="J222" s="57"/>
      <c r="K222" s="4"/>
      <c r="L222" s="18"/>
      <c r="M222" s="4"/>
      <c r="N222" s="4"/>
      <c r="O222" s="4"/>
      <c r="P222" s="4"/>
      <c r="Q222" s="134"/>
    </row>
    <row r="223" spans="1:17" ht="22.5">
      <c r="A223" s="147"/>
      <c r="B223" s="165"/>
      <c r="C223" s="155"/>
      <c r="D223" s="2" t="s">
        <v>130</v>
      </c>
      <c r="E223" s="12">
        <v>558114.62800000003</v>
      </c>
      <c r="F223" s="12">
        <v>558114.62800000003</v>
      </c>
      <c r="G223" s="13">
        <f t="shared" si="10"/>
        <v>0</v>
      </c>
      <c r="H223" s="12">
        <v>557719.87600000005</v>
      </c>
      <c r="I223" s="23">
        <f t="shared" si="11"/>
        <v>99.929000000000002</v>
      </c>
      <c r="J223" s="4"/>
      <c r="K223" s="4"/>
      <c r="L223" s="18"/>
      <c r="M223" s="4"/>
      <c r="N223" s="4"/>
      <c r="O223" s="4"/>
      <c r="P223" s="4"/>
      <c r="Q223" s="134"/>
    </row>
    <row r="224" spans="1:17" ht="22.5">
      <c r="A224" s="147"/>
      <c r="B224" s="165"/>
      <c r="C224" s="155"/>
      <c r="D224" s="2" t="s">
        <v>145</v>
      </c>
      <c r="E224" s="12">
        <v>418562.3</v>
      </c>
      <c r="F224" s="12">
        <v>418562.3</v>
      </c>
      <c r="G224" s="13">
        <f t="shared" si="10"/>
        <v>0</v>
      </c>
      <c r="H224" s="12">
        <v>418562.3</v>
      </c>
      <c r="I224" s="23">
        <f t="shared" si="11"/>
        <v>100</v>
      </c>
      <c r="J224" s="4"/>
      <c r="K224" s="4"/>
      <c r="L224" s="18"/>
      <c r="M224" s="4"/>
      <c r="N224" s="4"/>
      <c r="O224" s="4"/>
      <c r="P224" s="4"/>
      <c r="Q224" s="134"/>
    </row>
    <row r="225" spans="1:17" ht="22.5">
      <c r="A225" s="147"/>
      <c r="B225" s="165"/>
      <c r="C225" s="155"/>
      <c r="D225" s="2" t="s">
        <v>143</v>
      </c>
      <c r="E225" s="12">
        <v>32296.400000000001</v>
      </c>
      <c r="F225" s="12">
        <v>32296.400000000001</v>
      </c>
      <c r="G225" s="13">
        <f t="shared" si="10"/>
        <v>0</v>
      </c>
      <c r="H225" s="12">
        <v>32296.400000000001</v>
      </c>
      <c r="I225" s="23">
        <f t="shared" si="11"/>
        <v>100</v>
      </c>
      <c r="J225" s="4"/>
      <c r="K225" s="4"/>
      <c r="L225" s="18"/>
      <c r="M225" s="4"/>
      <c r="N225" s="4"/>
      <c r="O225" s="4"/>
      <c r="P225" s="4"/>
      <c r="Q225" s="135"/>
    </row>
    <row r="226" spans="1:17" ht="12" customHeight="1">
      <c r="A226" s="147"/>
      <c r="B226" s="139" t="s">
        <v>51</v>
      </c>
      <c r="C226" s="141" t="s">
        <v>50</v>
      </c>
      <c r="D226" s="2" t="s">
        <v>129</v>
      </c>
      <c r="E226" s="12">
        <v>321468.99699999997</v>
      </c>
      <c r="F226" s="12">
        <f>F227+F228+F229+F230</f>
        <v>321468.99699999997</v>
      </c>
      <c r="G226" s="13">
        <f t="shared" si="10"/>
        <v>0</v>
      </c>
      <c r="H226" s="12">
        <f>H227+H228+H229+H230</f>
        <v>321296.86400000006</v>
      </c>
      <c r="I226" s="23">
        <f t="shared" si="11"/>
        <v>99.945999999999998</v>
      </c>
      <c r="J226" s="4">
        <v>8</v>
      </c>
      <c r="K226" s="4">
        <v>8</v>
      </c>
      <c r="L226" s="18">
        <f t="shared" si="9"/>
        <v>100</v>
      </c>
      <c r="M226" s="4">
        <v>4</v>
      </c>
      <c r="N226" s="4">
        <v>4</v>
      </c>
      <c r="O226" s="4">
        <v>6</v>
      </c>
      <c r="P226" s="4">
        <v>6</v>
      </c>
      <c r="Q226" s="4" t="s">
        <v>119</v>
      </c>
    </row>
    <row r="227" spans="1:17" ht="22.5" customHeight="1">
      <c r="A227" s="147"/>
      <c r="B227" s="140"/>
      <c r="C227" s="142"/>
      <c r="D227" s="2" t="s">
        <v>131</v>
      </c>
      <c r="E227" s="12">
        <v>3331.9520000000002</v>
      </c>
      <c r="F227" s="12">
        <v>3331.9520000000002</v>
      </c>
      <c r="G227" s="13">
        <f t="shared" si="10"/>
        <v>0</v>
      </c>
      <c r="H227" s="12">
        <v>3331.951</v>
      </c>
      <c r="I227" s="23">
        <f t="shared" si="11"/>
        <v>100</v>
      </c>
      <c r="J227" s="26"/>
      <c r="K227" s="4"/>
      <c r="L227" s="18"/>
      <c r="M227" s="4"/>
      <c r="N227" s="4"/>
      <c r="O227" s="4"/>
      <c r="P227" s="4"/>
      <c r="Q227" s="4"/>
    </row>
    <row r="228" spans="1:17" ht="22.5" customHeight="1">
      <c r="A228" s="147"/>
      <c r="B228" s="140"/>
      <c r="C228" s="142"/>
      <c r="D228" s="2" t="s">
        <v>130</v>
      </c>
      <c r="E228" s="12">
        <v>179686.745</v>
      </c>
      <c r="F228" s="12">
        <v>179686.745</v>
      </c>
      <c r="G228" s="13">
        <f t="shared" si="10"/>
        <v>0</v>
      </c>
      <c r="H228" s="12">
        <v>179514.61300000001</v>
      </c>
      <c r="I228" s="23">
        <f t="shared" si="11"/>
        <v>99.903999999999996</v>
      </c>
      <c r="J228" s="4"/>
      <c r="K228" s="4"/>
      <c r="L228" s="18"/>
      <c r="M228" s="4"/>
      <c r="N228" s="4"/>
      <c r="O228" s="4"/>
      <c r="P228" s="4"/>
      <c r="Q228" s="4"/>
    </row>
    <row r="229" spans="1:17" ht="22.5" customHeight="1">
      <c r="A229" s="147"/>
      <c r="B229" s="140"/>
      <c r="C229" s="142"/>
      <c r="D229" s="2" t="s">
        <v>145</v>
      </c>
      <c r="E229" s="12">
        <v>133248.9</v>
      </c>
      <c r="F229" s="12">
        <v>133248.9</v>
      </c>
      <c r="G229" s="13">
        <f t="shared" si="10"/>
        <v>0</v>
      </c>
      <c r="H229" s="12">
        <v>133248.9</v>
      </c>
      <c r="I229" s="23">
        <f t="shared" si="11"/>
        <v>100</v>
      </c>
      <c r="J229" s="4"/>
      <c r="K229" s="4"/>
      <c r="L229" s="18"/>
      <c r="M229" s="4"/>
      <c r="N229" s="4"/>
      <c r="O229" s="4"/>
      <c r="P229" s="4"/>
      <c r="Q229" s="4"/>
    </row>
    <row r="230" spans="1:17" ht="25.5" customHeight="1">
      <c r="A230" s="147"/>
      <c r="B230" s="150"/>
      <c r="C230" s="151"/>
      <c r="D230" s="2" t="s">
        <v>143</v>
      </c>
      <c r="E230" s="56">
        <v>5201.3999999999996</v>
      </c>
      <c r="F230" s="56">
        <v>5201.3999999999996</v>
      </c>
      <c r="G230" s="117">
        <f t="shared" si="10"/>
        <v>0</v>
      </c>
      <c r="H230" s="56">
        <v>5201.3999999999996</v>
      </c>
      <c r="I230" s="60">
        <f t="shared" si="11"/>
        <v>100</v>
      </c>
      <c r="J230" s="4"/>
      <c r="K230" s="4"/>
      <c r="L230" s="18"/>
      <c r="M230" s="4"/>
      <c r="N230" s="4"/>
      <c r="O230" s="4"/>
      <c r="P230" s="4"/>
      <c r="Q230" s="4"/>
    </row>
    <row r="231" spans="1:17" ht="15" customHeight="1">
      <c r="A231" s="147"/>
      <c r="B231" s="139" t="s">
        <v>52</v>
      </c>
      <c r="C231" s="141" t="s">
        <v>50</v>
      </c>
      <c r="D231" s="132" t="s">
        <v>129</v>
      </c>
      <c r="E231" s="12">
        <v>550169.56700000004</v>
      </c>
      <c r="F231" s="12">
        <f>F232+F233+F234+F235</f>
        <v>550169.56700000004</v>
      </c>
      <c r="G231" s="13">
        <f t="shared" si="10"/>
        <v>0</v>
      </c>
      <c r="H231" s="12">
        <f>H232+H233+H234+H235</f>
        <v>550071.75200000009</v>
      </c>
      <c r="I231" s="23">
        <f t="shared" si="11"/>
        <v>99.981999999999999</v>
      </c>
      <c r="J231" s="4">
        <v>7</v>
      </c>
      <c r="K231" s="4">
        <v>7</v>
      </c>
      <c r="L231" s="18">
        <f t="shared" ref="L231:L290" si="12">K231*100/J231</f>
        <v>100</v>
      </c>
      <c r="M231" s="4">
        <v>5</v>
      </c>
      <c r="N231" s="4">
        <v>5</v>
      </c>
      <c r="O231" s="4">
        <v>14</v>
      </c>
      <c r="P231" s="4">
        <v>14</v>
      </c>
      <c r="Q231" s="4" t="s">
        <v>119</v>
      </c>
    </row>
    <row r="232" spans="1:17" ht="22.5" customHeight="1">
      <c r="A232" s="147"/>
      <c r="B232" s="140"/>
      <c r="C232" s="142"/>
      <c r="D232" s="132" t="s">
        <v>131</v>
      </c>
      <c r="E232" s="12">
        <v>2450</v>
      </c>
      <c r="F232" s="12">
        <v>2450</v>
      </c>
      <c r="G232" s="13">
        <f t="shared" si="10"/>
        <v>0</v>
      </c>
      <c r="H232" s="12">
        <v>2449.9879999999998</v>
      </c>
      <c r="I232" s="23">
        <f t="shared" si="11"/>
        <v>100</v>
      </c>
      <c r="J232" s="58"/>
      <c r="K232" s="18"/>
      <c r="L232" s="18"/>
      <c r="M232" s="18"/>
      <c r="N232" s="18"/>
      <c r="O232" s="18"/>
      <c r="P232" s="18"/>
      <c r="Q232" s="18"/>
    </row>
    <row r="233" spans="1:17" ht="20.25" customHeight="1">
      <c r="A233" s="147"/>
      <c r="B233" s="140"/>
      <c r="C233" s="142"/>
      <c r="D233" s="132" t="s">
        <v>130</v>
      </c>
      <c r="E233" s="12">
        <v>235576.16699999999</v>
      </c>
      <c r="F233" s="12">
        <v>235576.16699999999</v>
      </c>
      <c r="G233" s="13">
        <f t="shared" si="10"/>
        <v>0</v>
      </c>
      <c r="H233" s="12">
        <v>235478.364</v>
      </c>
      <c r="I233" s="23">
        <f t="shared" si="11"/>
        <v>99.957999999999998</v>
      </c>
      <c r="J233" s="18"/>
      <c r="K233" s="18"/>
      <c r="L233" s="18"/>
      <c r="M233" s="18"/>
      <c r="N233" s="18"/>
      <c r="O233" s="18"/>
      <c r="P233" s="18"/>
      <c r="Q233" s="18"/>
    </row>
    <row r="234" spans="1:17" ht="24.75" customHeight="1">
      <c r="A234" s="147"/>
      <c r="B234" s="140"/>
      <c r="C234" s="142"/>
      <c r="D234" s="132" t="s">
        <v>145</v>
      </c>
      <c r="E234" s="12">
        <v>285313.40000000002</v>
      </c>
      <c r="F234" s="12">
        <v>285313.40000000002</v>
      </c>
      <c r="G234" s="13">
        <f t="shared" si="10"/>
        <v>0</v>
      </c>
      <c r="H234" s="12">
        <v>285313.40000000002</v>
      </c>
      <c r="I234" s="23">
        <f t="shared" si="11"/>
        <v>100</v>
      </c>
      <c r="J234" s="18"/>
      <c r="K234" s="18"/>
      <c r="L234" s="18"/>
      <c r="M234" s="18"/>
      <c r="N234" s="18"/>
      <c r="O234" s="18"/>
      <c r="P234" s="18"/>
      <c r="Q234" s="18"/>
    </row>
    <row r="235" spans="1:17" ht="26.25" customHeight="1">
      <c r="A235" s="147"/>
      <c r="B235" s="150"/>
      <c r="C235" s="151"/>
      <c r="D235" s="132" t="s">
        <v>143</v>
      </c>
      <c r="E235" s="12">
        <v>26830</v>
      </c>
      <c r="F235" s="12">
        <v>26830</v>
      </c>
      <c r="G235" s="13">
        <f t="shared" si="10"/>
        <v>0</v>
      </c>
      <c r="H235" s="12">
        <v>26830</v>
      </c>
      <c r="I235" s="23">
        <f t="shared" si="11"/>
        <v>100</v>
      </c>
      <c r="J235" s="4"/>
      <c r="K235" s="4"/>
      <c r="L235" s="4"/>
      <c r="M235" s="4"/>
      <c r="N235" s="4"/>
      <c r="O235" s="4"/>
      <c r="P235" s="4"/>
      <c r="Q235" s="4"/>
    </row>
    <row r="236" spans="1:17" ht="14.25" customHeight="1">
      <c r="A236" s="147"/>
      <c r="B236" s="139" t="s">
        <v>190</v>
      </c>
      <c r="C236" s="141" t="s">
        <v>50</v>
      </c>
      <c r="D236" s="2" t="s">
        <v>129</v>
      </c>
      <c r="E236" s="12">
        <v>146503.20300000001</v>
      </c>
      <c r="F236" s="12">
        <v>146419.53</v>
      </c>
      <c r="G236" s="13">
        <f t="shared" si="10"/>
        <v>-83.673000000009779</v>
      </c>
      <c r="H236" s="12">
        <f>H237+H238+H240</f>
        <v>146294.712</v>
      </c>
      <c r="I236" s="23">
        <f t="shared" si="11"/>
        <v>99.915000000000006</v>
      </c>
      <c r="J236" s="18">
        <v>6</v>
      </c>
      <c r="K236" s="18">
        <v>6</v>
      </c>
      <c r="L236" s="18">
        <f t="shared" si="12"/>
        <v>100</v>
      </c>
      <c r="M236" s="18">
        <v>4</v>
      </c>
      <c r="N236" s="18">
        <v>4</v>
      </c>
      <c r="O236" s="18">
        <v>8</v>
      </c>
      <c r="P236" s="18">
        <v>8</v>
      </c>
      <c r="Q236" s="18" t="s">
        <v>119</v>
      </c>
    </row>
    <row r="237" spans="1:17" ht="22.5">
      <c r="A237" s="147"/>
      <c r="B237" s="140"/>
      <c r="C237" s="142"/>
      <c r="D237" s="2" t="s">
        <v>131</v>
      </c>
      <c r="E237" s="12">
        <v>3302.8139999999999</v>
      </c>
      <c r="F237" s="12">
        <v>3302.8139999999999</v>
      </c>
      <c r="G237" s="13">
        <f t="shared" si="10"/>
        <v>0</v>
      </c>
      <c r="H237" s="12">
        <v>3302.8130000000001</v>
      </c>
      <c r="I237" s="23">
        <f t="shared" si="11"/>
        <v>100</v>
      </c>
      <c r="J237" s="58"/>
      <c r="K237" s="18"/>
      <c r="L237" s="18"/>
      <c r="M237" s="18"/>
      <c r="N237" s="18"/>
      <c r="O237" s="18"/>
      <c r="P237" s="18"/>
      <c r="Q237" s="18"/>
    </row>
    <row r="238" spans="1:17" ht="22.5" customHeight="1">
      <c r="A238" s="147"/>
      <c r="B238" s="140"/>
      <c r="C238" s="142"/>
      <c r="D238" s="2" t="s">
        <v>130</v>
      </c>
      <c r="E238" s="12">
        <v>142935.389</v>
      </c>
      <c r="F238" s="12">
        <v>142851.71599999999</v>
      </c>
      <c r="G238" s="13">
        <f t="shared" si="10"/>
        <v>-83.673000000009779</v>
      </c>
      <c r="H238" s="12">
        <v>142726.899</v>
      </c>
      <c r="I238" s="23">
        <f t="shared" si="11"/>
        <v>99.912999999999997</v>
      </c>
      <c r="J238" s="18"/>
      <c r="K238" s="18"/>
      <c r="L238" s="18"/>
      <c r="M238" s="18"/>
      <c r="N238" s="18"/>
      <c r="O238" s="18"/>
      <c r="P238" s="18"/>
      <c r="Q238" s="18"/>
    </row>
    <row r="239" spans="1:17" ht="22.5" hidden="1">
      <c r="A239" s="147"/>
      <c r="B239" s="140"/>
      <c r="C239" s="142"/>
      <c r="D239" s="2" t="s">
        <v>145</v>
      </c>
      <c r="E239" s="12"/>
      <c r="F239" s="12"/>
      <c r="G239" s="13">
        <f t="shared" si="10"/>
        <v>0</v>
      </c>
      <c r="H239" s="12"/>
      <c r="I239" s="23" t="e">
        <f t="shared" si="11"/>
        <v>#DIV/0!</v>
      </c>
      <c r="J239" s="18"/>
      <c r="K239" s="18"/>
      <c r="L239" s="18" t="e">
        <f t="shared" si="12"/>
        <v>#DIV/0!</v>
      </c>
      <c r="M239" s="18"/>
      <c r="N239" s="18"/>
      <c r="O239" s="18"/>
      <c r="P239" s="18"/>
      <c r="Q239" s="18"/>
    </row>
    <row r="240" spans="1:17" ht="22.5">
      <c r="A240" s="171"/>
      <c r="B240" s="150"/>
      <c r="C240" s="151"/>
      <c r="D240" s="2" t="s">
        <v>143</v>
      </c>
      <c r="E240" s="12">
        <v>265</v>
      </c>
      <c r="F240" s="12">
        <v>265</v>
      </c>
      <c r="G240" s="13">
        <f t="shared" si="10"/>
        <v>0</v>
      </c>
      <c r="H240" s="12">
        <v>265</v>
      </c>
      <c r="I240" s="23">
        <f t="shared" si="11"/>
        <v>100</v>
      </c>
      <c r="J240" s="18"/>
      <c r="K240" s="18"/>
      <c r="L240" s="18"/>
      <c r="M240" s="18"/>
      <c r="N240" s="18"/>
      <c r="O240" s="18"/>
      <c r="P240" s="18"/>
      <c r="Q240" s="18"/>
    </row>
    <row r="241" spans="1:17" ht="13.5" customHeight="1">
      <c r="A241" s="146">
        <v>11</v>
      </c>
      <c r="B241" s="165" t="s">
        <v>53</v>
      </c>
      <c r="C241" s="169" t="s">
        <v>54</v>
      </c>
      <c r="D241" s="100" t="s">
        <v>129</v>
      </c>
      <c r="E241" s="14">
        <f>E242+E243+E244+E245</f>
        <v>726822.73200000008</v>
      </c>
      <c r="F241" s="14">
        <f>F242+F243+F244+F245</f>
        <v>726822.73200000008</v>
      </c>
      <c r="G241" s="20">
        <f t="shared" si="10"/>
        <v>0</v>
      </c>
      <c r="H241" s="14">
        <f>H246+H251+H256</f>
        <v>722467.22900000005</v>
      </c>
      <c r="I241" s="24">
        <f t="shared" si="11"/>
        <v>99.400999999999996</v>
      </c>
      <c r="J241" s="101">
        <v>19</v>
      </c>
      <c r="K241" s="101">
        <v>16</v>
      </c>
      <c r="L241" s="38">
        <f t="shared" si="12"/>
        <v>84.21052631578948</v>
      </c>
      <c r="M241" s="101">
        <v>7</v>
      </c>
      <c r="N241" s="101">
        <v>7</v>
      </c>
      <c r="O241" s="101">
        <v>16</v>
      </c>
      <c r="P241" s="101">
        <v>14</v>
      </c>
      <c r="Q241" s="133" t="s">
        <v>177</v>
      </c>
    </row>
    <row r="242" spans="1:17" ht="22.5">
      <c r="A242" s="147"/>
      <c r="B242" s="165"/>
      <c r="C242" s="169"/>
      <c r="D242" s="2" t="s">
        <v>131</v>
      </c>
      <c r="E242" s="12">
        <v>7397.8</v>
      </c>
      <c r="F242" s="12">
        <v>7397.8</v>
      </c>
      <c r="G242" s="13">
        <f t="shared" si="10"/>
        <v>0</v>
      </c>
      <c r="H242" s="12">
        <v>7397.8</v>
      </c>
      <c r="I242" s="23">
        <f t="shared" si="11"/>
        <v>100</v>
      </c>
      <c r="J242" s="57"/>
      <c r="K242" s="4"/>
      <c r="L242" s="18"/>
      <c r="M242" s="4"/>
      <c r="N242" s="4"/>
      <c r="O242" s="4"/>
      <c r="P242" s="4"/>
      <c r="Q242" s="134"/>
    </row>
    <row r="243" spans="1:17" ht="22.5">
      <c r="A243" s="147"/>
      <c r="B243" s="165"/>
      <c r="C243" s="169"/>
      <c r="D243" s="2" t="s">
        <v>130</v>
      </c>
      <c r="E243" s="12">
        <v>468337.03200000001</v>
      </c>
      <c r="F243" s="12">
        <v>468337.03200000001</v>
      </c>
      <c r="G243" s="13">
        <f t="shared" si="10"/>
        <v>0</v>
      </c>
      <c r="H243" s="12">
        <v>464117.68699999998</v>
      </c>
      <c r="I243" s="23">
        <f t="shared" si="11"/>
        <v>99.099000000000004</v>
      </c>
      <c r="J243" s="4"/>
      <c r="K243" s="4"/>
      <c r="L243" s="18"/>
      <c r="M243" s="4"/>
      <c r="N243" s="4"/>
      <c r="O243" s="4"/>
      <c r="P243" s="4"/>
      <c r="Q243" s="134"/>
    </row>
    <row r="244" spans="1:17" ht="22.5" customHeight="1">
      <c r="A244" s="147"/>
      <c r="B244" s="165"/>
      <c r="C244" s="169"/>
      <c r="D244" s="69" t="s">
        <v>145</v>
      </c>
      <c r="E244" s="12">
        <v>31087.9</v>
      </c>
      <c r="F244" s="12">
        <v>31087.9</v>
      </c>
      <c r="G244" s="13">
        <f t="shared" ref="G244:G309" si="13">F244-E244</f>
        <v>0</v>
      </c>
      <c r="H244" s="12">
        <v>29989.918000000001</v>
      </c>
      <c r="I244" s="23">
        <f t="shared" si="11"/>
        <v>96.468000000000004</v>
      </c>
      <c r="J244" s="4"/>
      <c r="K244" s="4"/>
      <c r="L244" s="18"/>
      <c r="M244" s="4"/>
      <c r="N244" s="4"/>
      <c r="O244" s="4"/>
      <c r="P244" s="4"/>
      <c r="Q244" s="134"/>
    </row>
    <row r="245" spans="1:17" ht="22.5">
      <c r="A245" s="147"/>
      <c r="B245" s="165"/>
      <c r="C245" s="169"/>
      <c r="D245" s="2" t="s">
        <v>143</v>
      </c>
      <c r="E245" s="12">
        <v>220000</v>
      </c>
      <c r="F245" s="12">
        <v>220000</v>
      </c>
      <c r="G245" s="13">
        <f t="shared" si="13"/>
        <v>0</v>
      </c>
      <c r="H245" s="12">
        <v>220961.82399999999</v>
      </c>
      <c r="I245" s="23">
        <f t="shared" si="11"/>
        <v>100.437</v>
      </c>
      <c r="J245" s="4"/>
      <c r="K245" s="4"/>
      <c r="L245" s="18"/>
      <c r="M245" s="4"/>
      <c r="N245" s="4"/>
      <c r="O245" s="4"/>
      <c r="P245" s="4"/>
      <c r="Q245" s="135"/>
    </row>
    <row r="246" spans="1:17" ht="12.75" customHeight="1">
      <c r="A246" s="147"/>
      <c r="B246" s="139" t="s">
        <v>55</v>
      </c>
      <c r="C246" s="148" t="s">
        <v>54</v>
      </c>
      <c r="D246" s="77" t="s">
        <v>129</v>
      </c>
      <c r="E246" s="12">
        <f>E247+E248+E249</f>
        <v>246639.43700000001</v>
      </c>
      <c r="F246" s="12">
        <f>F247+F248+F249</f>
        <v>246639.43700000001</v>
      </c>
      <c r="G246" s="13">
        <f t="shared" si="13"/>
        <v>0</v>
      </c>
      <c r="H246" s="12">
        <f>H247+H248+H249</f>
        <v>241408.73699999999</v>
      </c>
      <c r="I246" s="23">
        <f t="shared" si="11"/>
        <v>97.879000000000005</v>
      </c>
      <c r="J246" s="4">
        <v>7</v>
      </c>
      <c r="K246" s="4">
        <v>6</v>
      </c>
      <c r="L246" s="27">
        <f t="shared" si="12"/>
        <v>85.714285714285708</v>
      </c>
      <c r="M246" s="4">
        <v>3</v>
      </c>
      <c r="N246" s="4">
        <v>3</v>
      </c>
      <c r="O246" s="4">
        <v>7</v>
      </c>
      <c r="P246" s="4">
        <v>6</v>
      </c>
      <c r="Q246" s="4" t="s">
        <v>119</v>
      </c>
    </row>
    <row r="247" spans="1:17" ht="22.5">
      <c r="A247" s="147"/>
      <c r="B247" s="140"/>
      <c r="C247" s="149"/>
      <c r="D247" s="2" t="s">
        <v>131</v>
      </c>
      <c r="E247" s="12">
        <v>1261.5</v>
      </c>
      <c r="F247" s="12">
        <v>1261.5</v>
      </c>
      <c r="G247" s="13">
        <f t="shared" si="13"/>
        <v>0</v>
      </c>
      <c r="H247" s="12">
        <v>1261.5</v>
      </c>
      <c r="I247" s="23">
        <f t="shared" si="11"/>
        <v>100</v>
      </c>
      <c r="J247" s="4"/>
      <c r="K247" s="4"/>
      <c r="L247" s="18"/>
      <c r="M247" s="4"/>
      <c r="N247" s="4"/>
      <c r="O247" s="4"/>
      <c r="P247" s="4"/>
      <c r="Q247" s="4"/>
    </row>
    <row r="248" spans="1:17" ht="22.5">
      <c r="A248" s="147"/>
      <c r="B248" s="140"/>
      <c r="C248" s="149"/>
      <c r="D248" s="2" t="s">
        <v>130</v>
      </c>
      <c r="E248" s="12">
        <v>214290.03700000001</v>
      </c>
      <c r="F248" s="12">
        <v>214290.03700000001</v>
      </c>
      <c r="G248" s="13">
        <f t="shared" si="13"/>
        <v>0</v>
      </c>
      <c r="H248" s="12">
        <v>210157.31899999999</v>
      </c>
      <c r="I248" s="23">
        <f t="shared" si="11"/>
        <v>98.070999999999998</v>
      </c>
      <c r="J248" s="4"/>
      <c r="K248" s="4"/>
      <c r="L248" s="18"/>
      <c r="M248" s="4"/>
      <c r="N248" s="4"/>
      <c r="O248" s="4"/>
      <c r="P248" s="4"/>
      <c r="Q248" s="4"/>
    </row>
    <row r="249" spans="1:17" ht="22.5">
      <c r="A249" s="147"/>
      <c r="B249" s="140"/>
      <c r="C249" s="149"/>
      <c r="D249" s="2" t="s">
        <v>145</v>
      </c>
      <c r="E249" s="12">
        <v>31087.9</v>
      </c>
      <c r="F249" s="12">
        <v>31087.9</v>
      </c>
      <c r="G249" s="13"/>
      <c r="H249" s="12">
        <v>29989.918000000001</v>
      </c>
      <c r="I249" s="23">
        <f t="shared" si="11"/>
        <v>96.468000000000004</v>
      </c>
      <c r="J249" s="4"/>
      <c r="K249" s="4"/>
      <c r="L249" s="18"/>
      <c r="M249" s="4"/>
      <c r="N249" s="4"/>
      <c r="O249" s="4"/>
      <c r="P249" s="4"/>
      <c r="Q249" s="4"/>
    </row>
    <row r="250" spans="1:17" ht="22.5">
      <c r="A250" s="147"/>
      <c r="B250" s="140"/>
      <c r="C250" s="149"/>
      <c r="D250" s="2" t="s">
        <v>143</v>
      </c>
      <c r="E250" s="12">
        <v>0</v>
      </c>
      <c r="F250" s="12">
        <v>0</v>
      </c>
      <c r="G250" s="13">
        <f t="shared" si="13"/>
        <v>0</v>
      </c>
      <c r="H250" s="12">
        <v>0</v>
      </c>
      <c r="I250" s="23" t="s">
        <v>161</v>
      </c>
      <c r="J250" s="4"/>
      <c r="K250" s="4"/>
      <c r="L250" s="18"/>
      <c r="M250" s="4"/>
      <c r="N250" s="4"/>
      <c r="O250" s="4"/>
      <c r="P250" s="4"/>
      <c r="Q250" s="4"/>
    </row>
    <row r="251" spans="1:17" ht="15" customHeight="1">
      <c r="A251" s="147"/>
      <c r="B251" s="139" t="s">
        <v>56</v>
      </c>
      <c r="C251" s="148" t="s">
        <v>54</v>
      </c>
      <c r="D251" s="77" t="s">
        <v>129</v>
      </c>
      <c r="E251" s="12">
        <v>471262.32900000003</v>
      </c>
      <c r="F251" s="12">
        <f>F252+F253+F255</f>
        <v>471262.32900000003</v>
      </c>
      <c r="G251" s="13">
        <f t="shared" si="13"/>
        <v>0</v>
      </c>
      <c r="H251" s="12">
        <f>H252+H253+H255</f>
        <v>472224.15299999999</v>
      </c>
      <c r="I251" s="23">
        <f t="shared" si="11"/>
        <v>100.20399999999999</v>
      </c>
      <c r="J251" s="4">
        <v>6</v>
      </c>
      <c r="K251" s="4">
        <v>5</v>
      </c>
      <c r="L251" s="27">
        <f t="shared" si="12"/>
        <v>83.333333333333329</v>
      </c>
      <c r="M251" s="4">
        <v>3</v>
      </c>
      <c r="N251" s="4">
        <v>3</v>
      </c>
      <c r="O251" s="4">
        <v>8</v>
      </c>
      <c r="P251" s="4">
        <v>8</v>
      </c>
      <c r="Q251" s="4" t="s">
        <v>119</v>
      </c>
    </row>
    <row r="252" spans="1:17" ht="23.25" customHeight="1">
      <c r="A252" s="147"/>
      <c r="B252" s="140"/>
      <c r="C252" s="149"/>
      <c r="D252" s="2" t="s">
        <v>131</v>
      </c>
      <c r="E252" s="12">
        <v>6136.3</v>
      </c>
      <c r="F252" s="12">
        <v>6136.3</v>
      </c>
      <c r="G252" s="13">
        <f t="shared" si="13"/>
        <v>0</v>
      </c>
      <c r="H252" s="12">
        <v>6136.3</v>
      </c>
      <c r="I252" s="23">
        <f t="shared" si="11"/>
        <v>100</v>
      </c>
      <c r="J252" s="18"/>
      <c r="K252" s="18"/>
      <c r="L252" s="18"/>
      <c r="M252" s="18"/>
      <c r="N252" s="18"/>
      <c r="O252" s="18"/>
      <c r="P252" s="18"/>
      <c r="Q252" s="18"/>
    </row>
    <row r="253" spans="1:17" ht="23.25" customHeight="1">
      <c r="A253" s="147"/>
      <c r="B253" s="140"/>
      <c r="C253" s="149"/>
      <c r="D253" s="2" t="s">
        <v>130</v>
      </c>
      <c r="E253" s="12">
        <v>245126.02900000001</v>
      </c>
      <c r="F253" s="12">
        <v>245126.02900000001</v>
      </c>
      <c r="G253" s="13">
        <f t="shared" si="13"/>
        <v>0</v>
      </c>
      <c r="H253" s="12">
        <v>245126.02900000001</v>
      </c>
      <c r="I253" s="23">
        <f t="shared" si="11"/>
        <v>100</v>
      </c>
      <c r="J253" s="18"/>
      <c r="K253" s="18"/>
      <c r="L253" s="18"/>
      <c r="M253" s="18"/>
      <c r="N253" s="18"/>
      <c r="O253" s="18"/>
      <c r="P253" s="18"/>
      <c r="Q253" s="18"/>
    </row>
    <row r="254" spans="1:17" ht="23.25" customHeight="1">
      <c r="A254" s="147"/>
      <c r="B254" s="140"/>
      <c r="C254" s="149"/>
      <c r="D254" s="2" t="s">
        <v>168</v>
      </c>
      <c r="E254" s="12">
        <v>0</v>
      </c>
      <c r="F254" s="12">
        <v>0</v>
      </c>
      <c r="G254" s="13">
        <f t="shared" si="13"/>
        <v>0</v>
      </c>
      <c r="H254" s="12">
        <v>0</v>
      </c>
      <c r="I254" s="23" t="s">
        <v>161</v>
      </c>
      <c r="J254" s="18"/>
      <c r="K254" s="18"/>
      <c r="L254" s="18"/>
      <c r="M254" s="18"/>
      <c r="N254" s="18"/>
      <c r="O254" s="18"/>
      <c r="P254" s="18"/>
      <c r="Q254" s="18"/>
    </row>
    <row r="255" spans="1:17" ht="26.25" customHeight="1">
      <c r="A255" s="147"/>
      <c r="B255" s="140"/>
      <c r="C255" s="149"/>
      <c r="D255" s="2" t="s">
        <v>143</v>
      </c>
      <c r="E255" s="56">
        <v>220000</v>
      </c>
      <c r="F255" s="56">
        <v>220000</v>
      </c>
      <c r="G255" s="117">
        <f t="shared" si="13"/>
        <v>0</v>
      </c>
      <c r="H255" s="56">
        <v>220961.82399999999</v>
      </c>
      <c r="I255" s="60">
        <f t="shared" si="11"/>
        <v>100.437</v>
      </c>
      <c r="J255" s="18"/>
      <c r="K255" s="18"/>
      <c r="L255" s="18"/>
      <c r="M255" s="18"/>
      <c r="N255" s="18"/>
      <c r="O255" s="18"/>
      <c r="P255" s="18"/>
      <c r="Q255" s="18"/>
    </row>
    <row r="256" spans="1:17" ht="12" customHeight="1">
      <c r="A256" s="147"/>
      <c r="B256" s="139" t="s">
        <v>57</v>
      </c>
      <c r="C256" s="148" t="s">
        <v>54</v>
      </c>
      <c r="D256" s="100" t="s">
        <v>129</v>
      </c>
      <c r="E256" s="12">
        <v>8920.9660000000003</v>
      </c>
      <c r="F256" s="12">
        <v>8920.9660000000003</v>
      </c>
      <c r="G256" s="13">
        <f t="shared" si="13"/>
        <v>0</v>
      </c>
      <c r="H256" s="12">
        <v>8834.3389999999999</v>
      </c>
      <c r="I256" s="23">
        <f t="shared" si="11"/>
        <v>99.028999999999996</v>
      </c>
      <c r="J256" s="18">
        <v>3</v>
      </c>
      <c r="K256" s="18">
        <v>2</v>
      </c>
      <c r="L256" s="27">
        <f t="shared" si="12"/>
        <v>66.666666666666671</v>
      </c>
      <c r="M256" s="18">
        <v>1</v>
      </c>
      <c r="N256" s="18">
        <v>1</v>
      </c>
      <c r="O256" s="18">
        <v>1</v>
      </c>
      <c r="P256" s="18">
        <v>0</v>
      </c>
      <c r="Q256" s="18" t="s">
        <v>119</v>
      </c>
    </row>
    <row r="257" spans="1:17" ht="22.5">
      <c r="A257" s="147"/>
      <c r="B257" s="140"/>
      <c r="C257" s="149"/>
      <c r="D257" s="2" t="s">
        <v>131</v>
      </c>
      <c r="E257" s="12">
        <v>0</v>
      </c>
      <c r="F257" s="12">
        <v>0</v>
      </c>
      <c r="G257" s="13">
        <f t="shared" si="13"/>
        <v>0</v>
      </c>
      <c r="H257" s="12">
        <v>0</v>
      </c>
      <c r="I257" s="23" t="s">
        <v>161</v>
      </c>
      <c r="J257" s="17"/>
      <c r="K257" s="17"/>
      <c r="L257" s="18"/>
      <c r="M257" s="17"/>
      <c r="N257" s="17"/>
      <c r="O257" s="17"/>
      <c r="P257" s="17"/>
      <c r="Q257" s="17"/>
    </row>
    <row r="258" spans="1:17" ht="22.5">
      <c r="A258" s="147"/>
      <c r="B258" s="140"/>
      <c r="C258" s="149"/>
      <c r="D258" s="2" t="s">
        <v>130</v>
      </c>
      <c r="E258" s="12">
        <v>8920.9660000000003</v>
      </c>
      <c r="F258" s="12">
        <v>8920.9660000000003</v>
      </c>
      <c r="G258" s="13">
        <f t="shared" si="13"/>
        <v>0</v>
      </c>
      <c r="H258" s="12">
        <v>8834.3389999999999</v>
      </c>
      <c r="I258" s="23">
        <f t="shared" si="11"/>
        <v>99.028999999999996</v>
      </c>
      <c r="J258" s="17"/>
      <c r="K258" s="17"/>
      <c r="L258" s="18"/>
      <c r="M258" s="17"/>
      <c r="N258" s="17"/>
      <c r="O258" s="17"/>
      <c r="P258" s="17"/>
      <c r="Q258" s="17"/>
    </row>
    <row r="259" spans="1:17" ht="22.5">
      <c r="A259" s="147"/>
      <c r="B259" s="140"/>
      <c r="C259" s="149"/>
      <c r="D259" s="2" t="s">
        <v>168</v>
      </c>
      <c r="E259" s="12">
        <v>0</v>
      </c>
      <c r="F259" s="12">
        <v>0</v>
      </c>
      <c r="G259" s="13">
        <f t="shared" ref="G259" si="14">F259-E259</f>
        <v>0</v>
      </c>
      <c r="H259" s="12">
        <v>0</v>
      </c>
      <c r="I259" s="23" t="s">
        <v>161</v>
      </c>
      <c r="J259" s="17"/>
      <c r="K259" s="17"/>
      <c r="L259" s="18"/>
      <c r="M259" s="17"/>
      <c r="N259" s="17"/>
      <c r="O259" s="17"/>
      <c r="P259" s="17"/>
      <c r="Q259" s="17"/>
    </row>
    <row r="260" spans="1:17" ht="22.5">
      <c r="A260" s="147"/>
      <c r="B260" s="150"/>
      <c r="C260" s="156"/>
      <c r="D260" s="2" t="s">
        <v>143</v>
      </c>
      <c r="E260" s="12">
        <v>0</v>
      </c>
      <c r="F260" s="12">
        <v>0</v>
      </c>
      <c r="G260" s="13">
        <f t="shared" si="13"/>
        <v>0</v>
      </c>
      <c r="H260" s="12">
        <v>0</v>
      </c>
      <c r="I260" s="23" t="s">
        <v>161</v>
      </c>
      <c r="J260" s="22"/>
      <c r="K260" s="22"/>
      <c r="L260" s="4"/>
      <c r="M260" s="22"/>
      <c r="N260" s="22"/>
      <c r="O260" s="22"/>
      <c r="P260" s="22"/>
      <c r="Q260" s="22"/>
    </row>
    <row r="261" spans="1:17" ht="15" customHeight="1">
      <c r="A261" s="146">
        <v>12</v>
      </c>
      <c r="B261" s="165" t="s">
        <v>58</v>
      </c>
      <c r="C261" s="155" t="s">
        <v>59</v>
      </c>
      <c r="D261" s="5" t="s">
        <v>129</v>
      </c>
      <c r="E261" s="14">
        <f>E266+E271+E275+E280</f>
        <v>325293.64299999998</v>
      </c>
      <c r="F261" s="14">
        <f>F266+F271+F275+F280</f>
        <v>325293.64299999998</v>
      </c>
      <c r="G261" s="13">
        <f t="shared" si="13"/>
        <v>0</v>
      </c>
      <c r="H261" s="14">
        <f>H265+H263+H262</f>
        <v>325004.44199999998</v>
      </c>
      <c r="I261" s="24">
        <f>H261/F261*100</f>
        <v>99.911095403730343</v>
      </c>
      <c r="J261" s="3">
        <v>15</v>
      </c>
      <c r="K261" s="3">
        <v>15</v>
      </c>
      <c r="L261" s="21">
        <f t="shared" si="12"/>
        <v>100</v>
      </c>
      <c r="M261" s="3">
        <v>6</v>
      </c>
      <c r="N261" s="3">
        <v>6</v>
      </c>
      <c r="O261" s="3">
        <v>17</v>
      </c>
      <c r="P261" s="3">
        <v>17</v>
      </c>
      <c r="Q261" s="203" t="s">
        <v>177</v>
      </c>
    </row>
    <row r="262" spans="1:17" ht="22.5">
      <c r="A262" s="147"/>
      <c r="B262" s="165"/>
      <c r="C262" s="155"/>
      <c r="D262" s="2" t="s">
        <v>131</v>
      </c>
      <c r="E262" s="12">
        <v>50123.983</v>
      </c>
      <c r="F262" s="12">
        <v>50123.983</v>
      </c>
      <c r="G262" s="13">
        <f t="shared" si="13"/>
        <v>0</v>
      </c>
      <c r="H262" s="12">
        <v>50021.330999999998</v>
      </c>
      <c r="I262" s="23">
        <f t="shared" ref="I262:I282" si="15">H262/F262*100</f>
        <v>99.795203824883586</v>
      </c>
      <c r="J262" s="57"/>
      <c r="K262" s="4"/>
      <c r="L262" s="18"/>
      <c r="M262" s="4"/>
      <c r="N262" s="4"/>
      <c r="O262" s="4"/>
      <c r="P262" s="4"/>
      <c r="Q262" s="204"/>
    </row>
    <row r="263" spans="1:17" ht="22.5">
      <c r="A263" s="147"/>
      <c r="B263" s="165"/>
      <c r="C263" s="155"/>
      <c r="D263" s="2" t="s">
        <v>130</v>
      </c>
      <c r="E263" s="12">
        <v>224073.568</v>
      </c>
      <c r="F263" s="12">
        <v>224073.568</v>
      </c>
      <c r="G263" s="13">
        <f t="shared" si="13"/>
        <v>0</v>
      </c>
      <c r="H263" s="12">
        <v>223887.019</v>
      </c>
      <c r="I263" s="23">
        <f t="shared" si="15"/>
        <v>99.916746539243746</v>
      </c>
      <c r="J263" s="4"/>
      <c r="K263" s="4"/>
      <c r="L263" s="18"/>
      <c r="M263" s="4"/>
      <c r="N263" s="4"/>
      <c r="O263" s="4"/>
      <c r="P263" s="4"/>
      <c r="Q263" s="204"/>
    </row>
    <row r="264" spans="1:17" ht="22.5">
      <c r="A264" s="147"/>
      <c r="B264" s="165"/>
      <c r="C264" s="155"/>
      <c r="D264" s="2" t="s">
        <v>143</v>
      </c>
      <c r="E264" s="12">
        <v>0</v>
      </c>
      <c r="F264" s="12">
        <v>0</v>
      </c>
      <c r="G264" s="13">
        <f t="shared" si="13"/>
        <v>0</v>
      </c>
      <c r="H264" s="12">
        <v>0</v>
      </c>
      <c r="I264" s="23" t="s">
        <v>161</v>
      </c>
      <c r="J264" s="4"/>
      <c r="K264" s="4"/>
      <c r="L264" s="18"/>
      <c r="M264" s="4"/>
      <c r="N264" s="4"/>
      <c r="O264" s="4"/>
      <c r="P264" s="4"/>
      <c r="Q264" s="204"/>
    </row>
    <row r="265" spans="1:17" ht="30" customHeight="1">
      <c r="A265" s="147"/>
      <c r="B265" s="165"/>
      <c r="C265" s="155"/>
      <c r="D265" s="2" t="s">
        <v>145</v>
      </c>
      <c r="E265" s="12">
        <v>51096.091999999997</v>
      </c>
      <c r="F265" s="12">
        <v>51096.091999999997</v>
      </c>
      <c r="G265" s="13">
        <f t="shared" si="13"/>
        <v>0</v>
      </c>
      <c r="H265" s="12">
        <v>51096.091999999997</v>
      </c>
      <c r="I265" s="23">
        <f t="shared" si="15"/>
        <v>100</v>
      </c>
      <c r="J265" s="4"/>
      <c r="K265" s="4"/>
      <c r="L265" s="18"/>
      <c r="M265" s="4"/>
      <c r="N265" s="4"/>
      <c r="O265" s="4"/>
      <c r="P265" s="4"/>
      <c r="Q265" s="205"/>
    </row>
    <row r="266" spans="1:17" ht="11.25" customHeight="1">
      <c r="A266" s="147"/>
      <c r="B266" s="139" t="s">
        <v>60</v>
      </c>
      <c r="C266" s="141" t="s">
        <v>59</v>
      </c>
      <c r="D266" s="2" t="s">
        <v>129</v>
      </c>
      <c r="E266" s="12">
        <v>44612.591999999997</v>
      </c>
      <c r="F266" s="12">
        <v>44612.591999999997</v>
      </c>
      <c r="G266" s="13">
        <f t="shared" si="13"/>
        <v>0</v>
      </c>
      <c r="H266" s="12">
        <v>44460.701999999997</v>
      </c>
      <c r="I266" s="23">
        <f t="shared" si="15"/>
        <v>99.659535585827427</v>
      </c>
      <c r="J266" s="4">
        <v>7</v>
      </c>
      <c r="K266" s="4">
        <v>7</v>
      </c>
      <c r="L266" s="18">
        <f t="shared" si="12"/>
        <v>100</v>
      </c>
      <c r="M266" s="4">
        <v>3</v>
      </c>
      <c r="N266" s="4">
        <v>3</v>
      </c>
      <c r="O266" s="4">
        <v>9</v>
      </c>
      <c r="P266" s="4">
        <v>9</v>
      </c>
      <c r="Q266" s="4" t="s">
        <v>119</v>
      </c>
    </row>
    <row r="267" spans="1:17" ht="25.5" customHeight="1">
      <c r="A267" s="147"/>
      <c r="B267" s="140"/>
      <c r="C267" s="142"/>
      <c r="D267" s="2" t="s">
        <v>131</v>
      </c>
      <c r="E267" s="12">
        <v>2684.2829999999999</v>
      </c>
      <c r="F267" s="12">
        <v>2684.2829999999999</v>
      </c>
      <c r="G267" s="13">
        <f t="shared" si="13"/>
        <v>0</v>
      </c>
      <c r="H267" s="12">
        <v>2684.2829999999999</v>
      </c>
      <c r="I267" s="23">
        <f t="shared" si="15"/>
        <v>100</v>
      </c>
      <c r="J267" s="4"/>
      <c r="K267" s="4"/>
      <c r="L267" s="18"/>
      <c r="M267" s="4"/>
      <c r="N267" s="4"/>
      <c r="O267" s="4"/>
      <c r="P267" s="4"/>
      <c r="Q267" s="4"/>
    </row>
    <row r="268" spans="1:17" ht="23.25" customHeight="1">
      <c r="A268" s="147"/>
      <c r="B268" s="140"/>
      <c r="C268" s="142"/>
      <c r="D268" s="2" t="s">
        <v>130</v>
      </c>
      <c r="E268" s="12">
        <v>41928.309000000001</v>
      </c>
      <c r="F268" s="12">
        <v>41928.309000000001</v>
      </c>
      <c r="G268" s="13">
        <f t="shared" si="13"/>
        <v>0</v>
      </c>
      <c r="H268" s="12">
        <v>41776.419000000002</v>
      </c>
      <c r="I268" s="23">
        <f t="shared" si="15"/>
        <v>99.63773878884551</v>
      </c>
      <c r="J268" s="4"/>
      <c r="K268" s="4"/>
      <c r="L268" s="18"/>
      <c r="M268" s="4"/>
      <c r="N268" s="4"/>
      <c r="O268" s="4"/>
      <c r="P268" s="4"/>
      <c r="Q268" s="4"/>
    </row>
    <row r="269" spans="1:17" ht="24.75" customHeight="1">
      <c r="A269" s="147"/>
      <c r="B269" s="140"/>
      <c r="C269" s="142"/>
      <c r="D269" s="2" t="s">
        <v>143</v>
      </c>
      <c r="E269" s="12">
        <v>0</v>
      </c>
      <c r="F269" s="12">
        <v>0</v>
      </c>
      <c r="G269" s="13">
        <f t="shared" si="13"/>
        <v>0</v>
      </c>
      <c r="H269" s="12">
        <v>0</v>
      </c>
      <c r="I269" s="23" t="s">
        <v>161</v>
      </c>
      <c r="J269" s="4"/>
      <c r="K269" s="4"/>
      <c r="L269" s="18"/>
      <c r="M269" s="4"/>
      <c r="N269" s="4"/>
      <c r="O269" s="4"/>
      <c r="P269" s="4"/>
      <c r="Q269" s="4"/>
    </row>
    <row r="270" spans="1:17" ht="21" customHeight="1">
      <c r="A270" s="147"/>
      <c r="B270" s="150"/>
      <c r="C270" s="151"/>
      <c r="D270" s="2" t="s">
        <v>145</v>
      </c>
      <c r="E270" s="56">
        <v>0</v>
      </c>
      <c r="F270" s="56">
        <v>0</v>
      </c>
      <c r="G270" s="13">
        <f t="shared" si="13"/>
        <v>0</v>
      </c>
      <c r="H270" s="56">
        <v>0</v>
      </c>
      <c r="I270" s="23" t="s">
        <v>161</v>
      </c>
      <c r="J270" s="4"/>
      <c r="K270" s="4"/>
      <c r="L270" s="18"/>
      <c r="M270" s="4"/>
      <c r="N270" s="4"/>
      <c r="O270" s="4"/>
      <c r="P270" s="4"/>
      <c r="Q270" s="4"/>
    </row>
    <row r="271" spans="1:17" ht="11.25" customHeight="1">
      <c r="A271" s="147"/>
      <c r="B271" s="139" t="s">
        <v>61</v>
      </c>
      <c r="C271" s="141" t="s">
        <v>59</v>
      </c>
      <c r="D271" s="2" t="s">
        <v>129</v>
      </c>
      <c r="E271" s="12">
        <v>1787.0889999999999</v>
      </c>
      <c r="F271" s="12">
        <v>1787.0889999999999</v>
      </c>
      <c r="G271" s="13">
        <f t="shared" si="13"/>
        <v>0</v>
      </c>
      <c r="H271" s="12">
        <v>1787.0889999999999</v>
      </c>
      <c r="I271" s="23">
        <f t="shared" si="15"/>
        <v>100</v>
      </c>
      <c r="J271" s="4">
        <v>1</v>
      </c>
      <c r="K271" s="4">
        <v>1</v>
      </c>
      <c r="L271" s="18">
        <f t="shared" si="12"/>
        <v>100</v>
      </c>
      <c r="M271" s="4">
        <v>1</v>
      </c>
      <c r="N271" s="4">
        <v>1</v>
      </c>
      <c r="O271" s="4">
        <v>3</v>
      </c>
      <c r="P271" s="4">
        <v>3</v>
      </c>
      <c r="Q271" s="4" t="s">
        <v>119</v>
      </c>
    </row>
    <row r="272" spans="1:17" ht="24.75" customHeight="1">
      <c r="A272" s="147"/>
      <c r="B272" s="140"/>
      <c r="C272" s="142"/>
      <c r="D272" s="2" t="s">
        <v>131</v>
      </c>
      <c r="E272" s="12">
        <v>0</v>
      </c>
      <c r="F272" s="12">
        <v>0</v>
      </c>
      <c r="G272" s="13">
        <f t="shared" si="13"/>
        <v>0</v>
      </c>
      <c r="H272" s="12">
        <v>0</v>
      </c>
      <c r="I272" s="23" t="s">
        <v>161</v>
      </c>
      <c r="J272" s="4"/>
      <c r="K272" s="4"/>
      <c r="L272" s="18"/>
      <c r="M272" s="4"/>
      <c r="N272" s="4"/>
      <c r="O272" s="4"/>
      <c r="P272" s="4"/>
      <c r="Q272" s="4"/>
    </row>
    <row r="273" spans="1:17" ht="24.75" customHeight="1">
      <c r="A273" s="147"/>
      <c r="B273" s="140"/>
      <c r="C273" s="142"/>
      <c r="D273" s="2" t="s">
        <v>130</v>
      </c>
      <c r="E273" s="12">
        <v>1787.0889999999999</v>
      </c>
      <c r="F273" s="12">
        <v>1787.0889999999999</v>
      </c>
      <c r="G273" s="13">
        <f t="shared" si="13"/>
        <v>0</v>
      </c>
      <c r="H273" s="12">
        <v>1787.0889999999999</v>
      </c>
      <c r="I273" s="23">
        <f t="shared" si="15"/>
        <v>100</v>
      </c>
      <c r="J273" s="4"/>
      <c r="K273" s="4"/>
      <c r="L273" s="18"/>
      <c r="M273" s="4"/>
      <c r="N273" s="4"/>
      <c r="O273" s="4"/>
      <c r="P273" s="4"/>
      <c r="Q273" s="4"/>
    </row>
    <row r="274" spans="1:17" ht="22.5" customHeight="1">
      <c r="A274" s="147"/>
      <c r="B274" s="140"/>
      <c r="C274" s="142"/>
      <c r="D274" s="2" t="s">
        <v>143</v>
      </c>
      <c r="E274" s="12">
        <v>0</v>
      </c>
      <c r="F274" s="12">
        <v>0</v>
      </c>
      <c r="G274" s="13">
        <f t="shared" si="13"/>
        <v>0</v>
      </c>
      <c r="H274" s="12">
        <v>0</v>
      </c>
      <c r="I274" s="23" t="s">
        <v>161</v>
      </c>
      <c r="J274" s="4"/>
      <c r="K274" s="4"/>
      <c r="L274" s="18"/>
      <c r="M274" s="4"/>
      <c r="N274" s="4"/>
      <c r="O274" s="4"/>
      <c r="P274" s="4"/>
      <c r="Q274" s="4"/>
    </row>
    <row r="275" spans="1:17" ht="13.5" customHeight="1">
      <c r="A275" s="147"/>
      <c r="B275" s="139" t="s">
        <v>62</v>
      </c>
      <c r="C275" s="141" t="s">
        <v>59</v>
      </c>
      <c r="D275" s="2" t="s">
        <v>129</v>
      </c>
      <c r="E275" s="12">
        <v>269204.342</v>
      </c>
      <c r="F275" s="12">
        <v>269204.342</v>
      </c>
      <c r="G275" s="13">
        <f t="shared" si="13"/>
        <v>0</v>
      </c>
      <c r="H275" s="12">
        <v>269096.21399999998</v>
      </c>
      <c r="I275" s="23">
        <f t="shared" si="15"/>
        <v>99.959834228825315</v>
      </c>
      <c r="J275" s="4">
        <v>3</v>
      </c>
      <c r="K275" s="4">
        <v>3</v>
      </c>
      <c r="L275" s="18">
        <f t="shared" si="12"/>
        <v>100</v>
      </c>
      <c r="M275" s="4">
        <v>1</v>
      </c>
      <c r="N275" s="4">
        <v>1</v>
      </c>
      <c r="O275" s="4">
        <v>4</v>
      </c>
      <c r="P275" s="4">
        <v>4</v>
      </c>
      <c r="Q275" s="4" t="s">
        <v>119</v>
      </c>
    </row>
    <row r="276" spans="1:17" ht="24.75" customHeight="1">
      <c r="A276" s="147"/>
      <c r="B276" s="140"/>
      <c r="C276" s="142"/>
      <c r="D276" s="2" t="s">
        <v>131</v>
      </c>
      <c r="E276" s="12">
        <v>47439.7</v>
      </c>
      <c r="F276" s="12">
        <v>47439.7</v>
      </c>
      <c r="G276" s="13">
        <f t="shared" si="13"/>
        <v>0</v>
      </c>
      <c r="H276" s="12">
        <v>47337.048000000003</v>
      </c>
      <c r="I276" s="23">
        <f t="shared" si="15"/>
        <v>99.783615832309238</v>
      </c>
      <c r="J276" s="18"/>
      <c r="K276" s="18"/>
      <c r="L276" s="18"/>
      <c r="M276" s="18"/>
      <c r="N276" s="18"/>
      <c r="O276" s="18"/>
      <c r="P276" s="18"/>
      <c r="Q276" s="18"/>
    </row>
    <row r="277" spans="1:17" ht="22.5" customHeight="1">
      <c r="A277" s="147"/>
      <c r="B277" s="140"/>
      <c r="C277" s="142"/>
      <c r="D277" s="2" t="s">
        <v>130</v>
      </c>
      <c r="E277" s="12">
        <v>170668.55</v>
      </c>
      <c r="F277" s="12">
        <v>170668.55</v>
      </c>
      <c r="G277" s="13">
        <f t="shared" si="13"/>
        <v>0</v>
      </c>
      <c r="H277" s="12">
        <v>170663.07399999999</v>
      </c>
      <c r="I277" s="23">
        <f t="shared" si="15"/>
        <v>99.996791441656939</v>
      </c>
      <c r="J277" s="18"/>
      <c r="K277" s="18"/>
      <c r="L277" s="18"/>
      <c r="M277" s="18"/>
      <c r="N277" s="18"/>
      <c r="O277" s="18"/>
      <c r="P277" s="18"/>
      <c r="Q277" s="18"/>
    </row>
    <row r="278" spans="1:17" ht="23.25" hidden="1" customHeight="1">
      <c r="A278" s="147"/>
      <c r="B278" s="140"/>
      <c r="C278" s="142"/>
      <c r="D278" s="2" t="s">
        <v>143</v>
      </c>
      <c r="E278" s="12">
        <v>0</v>
      </c>
      <c r="F278" s="12">
        <v>0</v>
      </c>
      <c r="G278" s="13">
        <f t="shared" si="13"/>
        <v>0</v>
      </c>
      <c r="H278" s="12">
        <v>0</v>
      </c>
      <c r="I278" s="23" t="s">
        <v>161</v>
      </c>
      <c r="J278" s="18"/>
      <c r="K278" s="18"/>
      <c r="L278" s="18"/>
      <c r="M278" s="18"/>
      <c r="N278" s="18"/>
      <c r="O278" s="18"/>
      <c r="P278" s="18"/>
      <c r="Q278" s="18"/>
    </row>
    <row r="279" spans="1:17" ht="24" customHeight="1">
      <c r="A279" s="147"/>
      <c r="B279" s="150"/>
      <c r="C279" s="151"/>
      <c r="D279" s="68" t="s">
        <v>146</v>
      </c>
      <c r="E279" s="12">
        <v>51096.091999999997</v>
      </c>
      <c r="F279" s="12">
        <v>51096.091999999997</v>
      </c>
      <c r="G279" s="13">
        <f t="shared" si="13"/>
        <v>0</v>
      </c>
      <c r="H279" s="12">
        <v>51096.091999999997</v>
      </c>
      <c r="I279" s="23" t="s">
        <v>161</v>
      </c>
      <c r="J279" s="18"/>
      <c r="K279" s="18"/>
      <c r="L279" s="18"/>
      <c r="M279" s="18"/>
      <c r="N279" s="18"/>
      <c r="O279" s="18"/>
      <c r="P279" s="18"/>
      <c r="Q279" s="18"/>
    </row>
    <row r="280" spans="1:17" ht="15.75" customHeight="1">
      <c r="A280" s="147"/>
      <c r="B280" s="139" t="s">
        <v>63</v>
      </c>
      <c r="C280" s="141" t="s">
        <v>59</v>
      </c>
      <c r="D280" s="72" t="s">
        <v>129</v>
      </c>
      <c r="E280" s="12">
        <v>9689.6200000000008</v>
      </c>
      <c r="F280" s="12">
        <v>9689.6200000000008</v>
      </c>
      <c r="G280" s="13">
        <f t="shared" si="13"/>
        <v>0</v>
      </c>
      <c r="H280" s="12">
        <v>9660.4369999999999</v>
      </c>
      <c r="I280" s="23">
        <f t="shared" si="15"/>
        <v>99.698822038428744</v>
      </c>
      <c r="J280" s="18">
        <v>1</v>
      </c>
      <c r="K280" s="18">
        <v>1</v>
      </c>
      <c r="L280" s="18">
        <f t="shared" si="12"/>
        <v>100</v>
      </c>
      <c r="M280" s="18">
        <v>1</v>
      </c>
      <c r="N280" s="18">
        <v>1</v>
      </c>
      <c r="O280" s="18">
        <v>1</v>
      </c>
      <c r="P280" s="18">
        <v>1</v>
      </c>
      <c r="Q280" s="18" t="s">
        <v>119</v>
      </c>
    </row>
    <row r="281" spans="1:17" ht="23.25" customHeight="1">
      <c r="A281" s="147"/>
      <c r="B281" s="140"/>
      <c r="C281" s="142"/>
      <c r="D281" s="2" t="s">
        <v>131</v>
      </c>
      <c r="E281" s="12">
        <v>0</v>
      </c>
      <c r="F281" s="12">
        <v>0</v>
      </c>
      <c r="G281" s="13">
        <f t="shared" si="13"/>
        <v>0</v>
      </c>
      <c r="H281" s="12">
        <v>0</v>
      </c>
      <c r="I281" s="23" t="s">
        <v>161</v>
      </c>
      <c r="J281" s="18"/>
      <c r="K281" s="18"/>
      <c r="L281" s="18"/>
      <c r="M281" s="18"/>
      <c r="N281" s="18"/>
      <c r="O281" s="18"/>
      <c r="P281" s="18"/>
      <c r="Q281" s="18"/>
    </row>
    <row r="282" spans="1:17" ht="22.5" customHeight="1">
      <c r="A282" s="147"/>
      <c r="B282" s="140"/>
      <c r="C282" s="142"/>
      <c r="D282" s="2" t="s">
        <v>130</v>
      </c>
      <c r="E282" s="12">
        <v>9689.6200000000008</v>
      </c>
      <c r="F282" s="12">
        <v>9689.6200000000008</v>
      </c>
      <c r="G282" s="13">
        <f t="shared" si="13"/>
        <v>0</v>
      </c>
      <c r="H282" s="12">
        <v>9660.4369999999999</v>
      </c>
      <c r="I282" s="23">
        <f t="shared" si="15"/>
        <v>99.698822038428744</v>
      </c>
      <c r="J282" s="18"/>
      <c r="K282" s="18"/>
      <c r="L282" s="18"/>
      <c r="M282" s="18"/>
      <c r="N282" s="18"/>
      <c r="O282" s="18"/>
      <c r="P282" s="18"/>
      <c r="Q282" s="18"/>
    </row>
    <row r="283" spans="1:17" ht="22.5" customHeight="1">
      <c r="A283" s="147"/>
      <c r="B283" s="140"/>
      <c r="C283" s="142"/>
      <c r="D283" s="15" t="s">
        <v>146</v>
      </c>
      <c r="E283" s="12">
        <v>0</v>
      </c>
      <c r="F283" s="12">
        <v>0</v>
      </c>
      <c r="G283" s="13">
        <f t="shared" ref="G283" si="16">F283-E283</f>
        <v>0</v>
      </c>
      <c r="H283" s="12">
        <v>0</v>
      </c>
      <c r="I283" s="23" t="s">
        <v>161</v>
      </c>
      <c r="J283" s="18"/>
      <c r="K283" s="18"/>
      <c r="L283" s="18"/>
      <c r="M283" s="18"/>
      <c r="N283" s="18"/>
      <c r="O283" s="18"/>
      <c r="P283" s="18"/>
      <c r="Q283" s="18"/>
    </row>
    <row r="284" spans="1:17" ht="30" customHeight="1">
      <c r="A284" s="147"/>
      <c r="B284" s="150"/>
      <c r="C284" s="151"/>
      <c r="D284" s="2" t="s">
        <v>143</v>
      </c>
      <c r="E284" s="12">
        <v>0</v>
      </c>
      <c r="F284" s="12">
        <v>0</v>
      </c>
      <c r="G284" s="13">
        <f t="shared" si="13"/>
        <v>0</v>
      </c>
      <c r="H284" s="12">
        <v>0</v>
      </c>
      <c r="I284" s="23" t="s">
        <v>161</v>
      </c>
      <c r="J284" s="4"/>
      <c r="K284" s="4"/>
      <c r="L284" s="4"/>
      <c r="M284" s="4"/>
      <c r="N284" s="4"/>
      <c r="O284" s="4"/>
      <c r="P284" s="4"/>
      <c r="Q284" s="4"/>
    </row>
    <row r="285" spans="1:17" ht="18.75" customHeight="1">
      <c r="A285" s="146">
        <v>13</v>
      </c>
      <c r="B285" s="191" t="s">
        <v>64</v>
      </c>
      <c r="C285" s="155" t="s">
        <v>65</v>
      </c>
      <c r="D285" s="72" t="s">
        <v>129</v>
      </c>
      <c r="E285" s="14">
        <v>56629.866999999998</v>
      </c>
      <c r="F285" s="14">
        <v>56629.866999999998</v>
      </c>
      <c r="G285" s="13">
        <f t="shared" si="13"/>
        <v>0</v>
      </c>
      <c r="H285" s="14">
        <v>56612.947999999997</v>
      </c>
      <c r="I285" s="24">
        <f>H285/F285*100</f>
        <v>99.970123539227103</v>
      </c>
      <c r="J285" s="3">
        <v>16</v>
      </c>
      <c r="K285" s="3">
        <v>13</v>
      </c>
      <c r="L285" s="38">
        <f t="shared" si="12"/>
        <v>81.25</v>
      </c>
      <c r="M285" s="3">
        <v>8</v>
      </c>
      <c r="N285" s="3">
        <v>8</v>
      </c>
      <c r="O285" s="3">
        <v>20</v>
      </c>
      <c r="P285" s="3">
        <v>19</v>
      </c>
      <c r="Q285" s="203" t="s">
        <v>177</v>
      </c>
    </row>
    <row r="286" spans="1:17" ht="21.75" customHeight="1">
      <c r="A286" s="147"/>
      <c r="B286" s="191"/>
      <c r="C286" s="155"/>
      <c r="D286" s="2" t="s">
        <v>131</v>
      </c>
      <c r="E286" s="12">
        <v>0</v>
      </c>
      <c r="F286" s="12">
        <v>0</v>
      </c>
      <c r="G286" s="13">
        <f t="shared" si="13"/>
        <v>0</v>
      </c>
      <c r="H286" s="12">
        <v>0</v>
      </c>
      <c r="I286" s="23" t="s">
        <v>161</v>
      </c>
      <c r="J286" s="4"/>
      <c r="K286" s="4"/>
      <c r="L286" s="18"/>
      <c r="M286" s="4"/>
      <c r="N286" s="102"/>
      <c r="O286" s="4"/>
      <c r="P286" s="4"/>
      <c r="Q286" s="204"/>
    </row>
    <row r="287" spans="1:17" ht="23.25" customHeight="1">
      <c r="A287" s="147"/>
      <c r="B287" s="191"/>
      <c r="C287" s="155"/>
      <c r="D287" s="2" t="s">
        <v>130</v>
      </c>
      <c r="E287" s="12">
        <v>56629.866999999998</v>
      </c>
      <c r="F287" s="12">
        <v>56629.866999999998</v>
      </c>
      <c r="G287" s="13">
        <f t="shared" si="13"/>
        <v>0</v>
      </c>
      <c r="H287" s="12">
        <v>56612.947999999997</v>
      </c>
      <c r="I287" s="23">
        <f t="shared" ref="I287:I297" si="17">H287/F287*100</f>
        <v>99.970123539227103</v>
      </c>
      <c r="J287" s="4"/>
      <c r="K287" s="4"/>
      <c r="L287" s="18"/>
      <c r="M287" s="4"/>
      <c r="N287" s="4"/>
      <c r="O287" s="4"/>
      <c r="P287" s="4"/>
      <c r="Q287" s="204"/>
    </row>
    <row r="288" spans="1:17" ht="23.25" customHeight="1">
      <c r="A288" s="147"/>
      <c r="B288" s="191"/>
      <c r="C288" s="155"/>
      <c r="D288" s="15" t="s">
        <v>146</v>
      </c>
      <c r="E288" s="12">
        <v>0</v>
      </c>
      <c r="F288" s="12">
        <v>0</v>
      </c>
      <c r="G288" s="13">
        <f t="shared" si="13"/>
        <v>0</v>
      </c>
      <c r="H288" s="12">
        <v>0</v>
      </c>
      <c r="I288" s="23" t="s">
        <v>161</v>
      </c>
      <c r="J288" s="4"/>
      <c r="K288" s="4"/>
      <c r="L288" s="18"/>
      <c r="M288" s="4"/>
      <c r="N288" s="4"/>
      <c r="O288" s="4"/>
      <c r="P288" s="4"/>
      <c r="Q288" s="204"/>
    </row>
    <row r="289" spans="1:17" ht="21.75" customHeight="1">
      <c r="A289" s="147"/>
      <c r="B289" s="191"/>
      <c r="C289" s="155"/>
      <c r="D289" s="2" t="s">
        <v>143</v>
      </c>
      <c r="E289" s="12">
        <v>0</v>
      </c>
      <c r="F289" s="12">
        <v>0</v>
      </c>
      <c r="G289" s="13">
        <f t="shared" si="13"/>
        <v>0</v>
      </c>
      <c r="H289" s="12">
        <v>0</v>
      </c>
      <c r="I289" s="23" t="s">
        <v>161</v>
      </c>
      <c r="J289" s="4"/>
      <c r="K289" s="4"/>
      <c r="L289" s="18"/>
      <c r="M289" s="4"/>
      <c r="N289" s="4"/>
      <c r="O289" s="4"/>
      <c r="P289" s="4"/>
      <c r="Q289" s="205"/>
    </row>
    <row r="290" spans="1:17" ht="14.25" customHeight="1">
      <c r="A290" s="147"/>
      <c r="B290" s="139" t="s">
        <v>66</v>
      </c>
      <c r="C290" s="141" t="s">
        <v>65</v>
      </c>
      <c r="D290" s="72" t="s">
        <v>129</v>
      </c>
      <c r="E290" s="12">
        <v>50103.396999999997</v>
      </c>
      <c r="F290" s="12">
        <v>50103.396999999997</v>
      </c>
      <c r="G290" s="13">
        <f t="shared" si="13"/>
        <v>0</v>
      </c>
      <c r="H290" s="12">
        <v>50091.885000000002</v>
      </c>
      <c r="I290" s="23">
        <f t="shared" si="17"/>
        <v>99.977023513994482</v>
      </c>
      <c r="J290" s="4">
        <v>8</v>
      </c>
      <c r="K290" s="4">
        <v>7</v>
      </c>
      <c r="L290" s="18">
        <f t="shared" si="12"/>
        <v>87.5</v>
      </c>
      <c r="M290" s="4">
        <v>4</v>
      </c>
      <c r="N290" s="4">
        <v>4</v>
      </c>
      <c r="O290" s="4">
        <v>9</v>
      </c>
      <c r="P290" s="4">
        <v>9</v>
      </c>
      <c r="Q290" s="4" t="s">
        <v>119</v>
      </c>
    </row>
    <row r="291" spans="1:17" ht="22.5" customHeight="1">
      <c r="A291" s="147"/>
      <c r="B291" s="140"/>
      <c r="C291" s="142"/>
      <c r="D291" s="2" t="s">
        <v>131</v>
      </c>
      <c r="E291" s="12">
        <v>0</v>
      </c>
      <c r="F291" s="12">
        <v>0</v>
      </c>
      <c r="G291" s="13">
        <f t="shared" si="13"/>
        <v>0</v>
      </c>
      <c r="H291" s="12">
        <v>0</v>
      </c>
      <c r="I291" s="23" t="s">
        <v>161</v>
      </c>
      <c r="J291" s="18"/>
      <c r="K291" s="18"/>
      <c r="L291" s="18"/>
      <c r="M291" s="18"/>
      <c r="N291" s="18"/>
      <c r="O291" s="18"/>
      <c r="P291" s="18"/>
      <c r="Q291" s="18"/>
    </row>
    <row r="292" spans="1:17" ht="24" customHeight="1">
      <c r="A292" s="147"/>
      <c r="B292" s="140"/>
      <c r="C292" s="142"/>
      <c r="D292" s="2" t="s">
        <v>130</v>
      </c>
      <c r="E292" s="12">
        <v>50103.396999999997</v>
      </c>
      <c r="F292" s="12">
        <v>50103.396999999997</v>
      </c>
      <c r="G292" s="13">
        <f t="shared" si="13"/>
        <v>0</v>
      </c>
      <c r="H292" s="12">
        <v>50091.885000000002</v>
      </c>
      <c r="I292" s="23">
        <f t="shared" si="17"/>
        <v>99.977023513994482</v>
      </c>
      <c r="J292" s="18"/>
      <c r="K292" s="18"/>
      <c r="L292" s="18"/>
      <c r="M292" s="18"/>
      <c r="N292" s="18"/>
      <c r="O292" s="18"/>
      <c r="P292" s="18"/>
      <c r="Q292" s="18"/>
    </row>
    <row r="293" spans="1:17" ht="24" hidden="1" customHeight="1">
      <c r="A293" s="147"/>
      <c r="B293" s="140"/>
      <c r="C293" s="142"/>
      <c r="D293" s="15" t="s">
        <v>146</v>
      </c>
      <c r="E293" s="12">
        <v>0</v>
      </c>
      <c r="F293" s="12">
        <v>0</v>
      </c>
      <c r="G293" s="13">
        <f t="shared" ref="G293" si="18">F293-E293</f>
        <v>0</v>
      </c>
      <c r="H293" s="12">
        <v>0</v>
      </c>
      <c r="I293" s="23" t="s">
        <v>161</v>
      </c>
      <c r="J293" s="18"/>
      <c r="K293" s="18"/>
      <c r="L293" s="18"/>
      <c r="M293" s="18"/>
      <c r="N293" s="18"/>
      <c r="O293" s="18"/>
      <c r="P293" s="18"/>
      <c r="Q293" s="18"/>
    </row>
    <row r="294" spans="1:17" ht="24.75" hidden="1" customHeight="1">
      <c r="A294" s="147"/>
      <c r="B294" s="140"/>
      <c r="C294" s="142"/>
      <c r="D294" s="2" t="s">
        <v>143</v>
      </c>
      <c r="E294" s="12">
        <v>0</v>
      </c>
      <c r="F294" s="12">
        <v>0</v>
      </c>
      <c r="G294" s="13">
        <f t="shared" ref="G294" si="19">F294-E294</f>
        <v>0</v>
      </c>
      <c r="H294" s="12">
        <v>1</v>
      </c>
      <c r="I294" s="23" t="s">
        <v>161</v>
      </c>
      <c r="J294" s="18"/>
      <c r="K294" s="18"/>
      <c r="L294" s="18"/>
      <c r="M294" s="18"/>
      <c r="N294" s="18"/>
      <c r="O294" s="18"/>
      <c r="P294" s="18"/>
      <c r="Q294" s="18"/>
    </row>
    <row r="295" spans="1:17" ht="12.75" customHeight="1">
      <c r="A295" s="147"/>
      <c r="B295" s="139" t="s">
        <v>67</v>
      </c>
      <c r="C295" s="141" t="s">
        <v>65</v>
      </c>
      <c r="D295" s="72" t="s">
        <v>129</v>
      </c>
      <c r="E295" s="12">
        <v>6526.47</v>
      </c>
      <c r="F295" s="12">
        <v>6526.47</v>
      </c>
      <c r="G295" s="13">
        <f t="shared" si="13"/>
        <v>0</v>
      </c>
      <c r="H295" s="12">
        <v>6521.0619999999999</v>
      </c>
      <c r="I295" s="23">
        <f t="shared" si="17"/>
        <v>99.91713744183302</v>
      </c>
      <c r="J295" s="18">
        <v>7</v>
      </c>
      <c r="K295" s="18">
        <v>5</v>
      </c>
      <c r="L295" s="27">
        <f t="shared" ref="L295:L351" si="20">K295*100/J295</f>
        <v>71.428571428571431</v>
      </c>
      <c r="M295" s="18">
        <v>4</v>
      </c>
      <c r="N295" s="18">
        <v>4</v>
      </c>
      <c r="O295" s="18">
        <v>11</v>
      </c>
      <c r="P295" s="18">
        <v>10</v>
      </c>
      <c r="Q295" s="18" t="s">
        <v>119</v>
      </c>
    </row>
    <row r="296" spans="1:17" ht="22.5">
      <c r="A296" s="147"/>
      <c r="B296" s="140"/>
      <c r="C296" s="142"/>
      <c r="D296" s="2" t="s">
        <v>131</v>
      </c>
      <c r="E296" s="12">
        <v>0</v>
      </c>
      <c r="F296" s="12">
        <v>0</v>
      </c>
      <c r="G296" s="13">
        <f t="shared" si="13"/>
        <v>0</v>
      </c>
      <c r="H296" s="12">
        <v>0</v>
      </c>
      <c r="I296" s="23" t="s">
        <v>161</v>
      </c>
      <c r="J296" s="18"/>
      <c r="K296" s="18"/>
      <c r="L296" s="18"/>
      <c r="M296" s="18"/>
      <c r="N296" s="18"/>
      <c r="O296" s="18"/>
      <c r="P296" s="18"/>
      <c r="Q296" s="18"/>
    </row>
    <row r="297" spans="1:17" ht="36.75" customHeight="1">
      <c r="A297" s="147"/>
      <c r="B297" s="140"/>
      <c r="C297" s="142"/>
      <c r="D297" s="2" t="s">
        <v>130</v>
      </c>
      <c r="E297" s="12">
        <v>6526.47</v>
      </c>
      <c r="F297" s="12">
        <v>6526.47</v>
      </c>
      <c r="G297" s="13">
        <f t="shared" si="13"/>
        <v>0</v>
      </c>
      <c r="H297" s="12">
        <v>6521.0619999999999</v>
      </c>
      <c r="I297" s="23">
        <f t="shared" si="17"/>
        <v>99.91713744183302</v>
      </c>
      <c r="J297" s="18"/>
      <c r="K297" s="18"/>
      <c r="L297" s="18"/>
      <c r="M297" s="18"/>
      <c r="N297" s="18"/>
      <c r="O297" s="18"/>
      <c r="P297" s="18"/>
      <c r="Q297" s="18"/>
    </row>
    <row r="298" spans="1:17" ht="22.5" hidden="1">
      <c r="A298" s="147"/>
      <c r="B298" s="140"/>
      <c r="C298" s="142"/>
      <c r="D298" s="15" t="s">
        <v>146</v>
      </c>
      <c r="E298" s="12">
        <v>0</v>
      </c>
      <c r="F298" s="12">
        <v>0</v>
      </c>
      <c r="G298" s="13">
        <f t="shared" si="13"/>
        <v>0</v>
      </c>
      <c r="H298" s="12">
        <v>0</v>
      </c>
      <c r="I298" s="23" t="s">
        <v>161</v>
      </c>
      <c r="J298" s="18"/>
      <c r="K298" s="18"/>
      <c r="L298" s="18"/>
      <c r="M298" s="18"/>
      <c r="N298" s="18"/>
      <c r="O298" s="18"/>
      <c r="P298" s="18"/>
      <c r="Q298" s="18"/>
    </row>
    <row r="299" spans="1:17" ht="25.5" hidden="1" customHeight="1">
      <c r="A299" s="147"/>
      <c r="B299" s="140"/>
      <c r="C299" s="142"/>
      <c r="D299" s="15" t="s">
        <v>143</v>
      </c>
      <c r="E299" s="12">
        <v>0</v>
      </c>
      <c r="F299" s="12">
        <v>0</v>
      </c>
      <c r="G299" s="13">
        <f t="shared" si="13"/>
        <v>0</v>
      </c>
      <c r="H299" s="12">
        <v>0</v>
      </c>
      <c r="I299" s="23" t="s">
        <v>161</v>
      </c>
      <c r="J299" s="18"/>
      <c r="K299" s="18"/>
      <c r="L299" s="18"/>
      <c r="M299" s="18"/>
      <c r="N299" s="18"/>
      <c r="O299" s="18"/>
      <c r="P299" s="18"/>
      <c r="Q299" s="18"/>
    </row>
    <row r="300" spans="1:17">
      <c r="A300" s="146">
        <v>14</v>
      </c>
      <c r="B300" s="165" t="s">
        <v>68</v>
      </c>
      <c r="C300" s="155" t="s">
        <v>69</v>
      </c>
      <c r="D300" s="72" t="s">
        <v>129</v>
      </c>
      <c r="E300" s="14">
        <v>335101.32299999997</v>
      </c>
      <c r="F300" s="14">
        <v>335101.32299999997</v>
      </c>
      <c r="G300" s="20">
        <f t="shared" si="13"/>
        <v>0</v>
      </c>
      <c r="H300" s="14">
        <v>334384.29093999998</v>
      </c>
      <c r="I300" s="24">
        <f>H300/F300*100</f>
        <v>99.786025297190477</v>
      </c>
      <c r="J300" s="3">
        <v>62</v>
      </c>
      <c r="K300" s="3">
        <v>58</v>
      </c>
      <c r="L300" s="25">
        <f t="shared" si="20"/>
        <v>93.548387096774192</v>
      </c>
      <c r="M300" s="3">
        <v>15</v>
      </c>
      <c r="N300" s="3">
        <v>15</v>
      </c>
      <c r="O300" s="3">
        <v>39</v>
      </c>
      <c r="P300" s="3">
        <v>38</v>
      </c>
      <c r="Q300" s="203" t="s">
        <v>177</v>
      </c>
    </row>
    <row r="301" spans="1:17" ht="22.5">
      <c r="A301" s="147"/>
      <c r="B301" s="165"/>
      <c r="C301" s="155"/>
      <c r="D301" s="2" t="s">
        <v>131</v>
      </c>
      <c r="E301" s="12">
        <v>75294.789000000004</v>
      </c>
      <c r="F301" s="12">
        <v>75294.789000000004</v>
      </c>
      <c r="G301" s="13">
        <f t="shared" si="13"/>
        <v>0</v>
      </c>
      <c r="H301" s="12">
        <v>75090.092770000003</v>
      </c>
      <c r="I301" s="23">
        <f t="shared" ref="I301:I304" si="21">H301/F301*100</f>
        <v>99.72814024354328</v>
      </c>
      <c r="J301" s="26"/>
      <c r="K301" s="4"/>
      <c r="L301" s="18"/>
      <c r="M301" s="4"/>
      <c r="N301" s="4"/>
      <c r="O301" s="4"/>
      <c r="P301" s="4"/>
      <c r="Q301" s="204"/>
    </row>
    <row r="302" spans="1:17" ht="22.5">
      <c r="A302" s="147"/>
      <c r="B302" s="165"/>
      <c r="C302" s="155"/>
      <c r="D302" s="2" t="s">
        <v>130</v>
      </c>
      <c r="E302" s="12">
        <v>252316.53400000001</v>
      </c>
      <c r="F302" s="12">
        <v>252316.53400000001</v>
      </c>
      <c r="G302" s="13">
        <f t="shared" si="13"/>
        <v>0</v>
      </c>
      <c r="H302" s="12">
        <v>251804.19816999999</v>
      </c>
      <c r="I302" s="23">
        <f t="shared" si="21"/>
        <v>99.796947183017338</v>
      </c>
      <c r="J302" s="4"/>
      <c r="K302" s="4"/>
      <c r="L302" s="18"/>
      <c r="M302" s="4"/>
      <c r="N302" s="4"/>
      <c r="O302" s="4"/>
      <c r="P302" s="4"/>
      <c r="Q302" s="204"/>
    </row>
    <row r="303" spans="1:17" ht="22.5" customHeight="1">
      <c r="A303" s="147"/>
      <c r="B303" s="165"/>
      <c r="C303" s="155"/>
      <c r="D303" s="2" t="s">
        <v>145</v>
      </c>
      <c r="E303" s="12">
        <v>0</v>
      </c>
      <c r="F303" s="12">
        <v>0</v>
      </c>
      <c r="G303" s="13">
        <f t="shared" si="13"/>
        <v>0</v>
      </c>
      <c r="H303" s="12">
        <v>0</v>
      </c>
      <c r="I303" s="23" t="s">
        <v>161</v>
      </c>
      <c r="J303" s="4"/>
      <c r="K303" s="4"/>
      <c r="L303" s="18"/>
      <c r="M303" s="4"/>
      <c r="N303" s="4"/>
      <c r="O303" s="4"/>
      <c r="P303" s="4"/>
      <c r="Q303" s="204"/>
    </row>
    <row r="304" spans="1:17" ht="22.5">
      <c r="A304" s="147"/>
      <c r="B304" s="165"/>
      <c r="C304" s="155"/>
      <c r="D304" s="2" t="s">
        <v>143</v>
      </c>
      <c r="E304" s="12">
        <v>7490</v>
      </c>
      <c r="F304" s="12">
        <v>7490</v>
      </c>
      <c r="G304" s="13">
        <f t="shared" si="13"/>
        <v>0</v>
      </c>
      <c r="H304" s="12">
        <v>7490</v>
      </c>
      <c r="I304" s="23">
        <f t="shared" si="21"/>
        <v>100</v>
      </c>
      <c r="J304" s="4"/>
      <c r="K304" s="4"/>
      <c r="L304" s="18"/>
      <c r="M304" s="4"/>
      <c r="N304" s="4"/>
      <c r="O304" s="4"/>
      <c r="P304" s="4"/>
      <c r="Q304" s="205"/>
    </row>
    <row r="305" spans="1:17" ht="14.25" customHeight="1">
      <c r="A305" s="147"/>
      <c r="B305" s="139" t="s">
        <v>72</v>
      </c>
      <c r="C305" s="141" t="s">
        <v>69</v>
      </c>
      <c r="D305" s="2" t="s">
        <v>129</v>
      </c>
      <c r="E305" s="12">
        <v>20164.771000000001</v>
      </c>
      <c r="F305" s="12">
        <v>20164.771000000001</v>
      </c>
      <c r="G305" s="13">
        <f t="shared" si="13"/>
        <v>0</v>
      </c>
      <c r="H305" s="12">
        <v>20120.453130000002</v>
      </c>
      <c r="I305" s="23">
        <f>H305/F305*100</f>
        <v>99.78022130774508</v>
      </c>
      <c r="J305" s="4">
        <v>2</v>
      </c>
      <c r="K305" s="4">
        <v>0</v>
      </c>
      <c r="L305" s="18">
        <f t="shared" si="20"/>
        <v>0</v>
      </c>
      <c r="M305" s="4">
        <v>2</v>
      </c>
      <c r="N305" s="4">
        <v>2</v>
      </c>
      <c r="O305" s="4">
        <v>16</v>
      </c>
      <c r="P305" s="4">
        <v>16</v>
      </c>
      <c r="Q305" s="4" t="s">
        <v>119</v>
      </c>
    </row>
    <row r="306" spans="1:17" ht="22.5">
      <c r="A306" s="147"/>
      <c r="B306" s="140"/>
      <c r="C306" s="142"/>
      <c r="D306" s="2" t="s">
        <v>131</v>
      </c>
      <c r="E306" s="12">
        <v>0</v>
      </c>
      <c r="F306" s="12">
        <v>0</v>
      </c>
      <c r="G306" s="13">
        <f t="shared" ref="G306" si="22">F306-E306</f>
        <v>0</v>
      </c>
      <c r="H306" s="12">
        <v>0</v>
      </c>
      <c r="I306" s="23" t="s">
        <v>161</v>
      </c>
      <c r="J306" s="4"/>
      <c r="K306" s="4"/>
      <c r="L306" s="18"/>
      <c r="M306" s="4"/>
      <c r="N306" s="4"/>
      <c r="O306" s="4"/>
      <c r="P306" s="4"/>
      <c r="Q306" s="4"/>
    </row>
    <row r="307" spans="1:17" ht="22.5">
      <c r="A307" s="147"/>
      <c r="B307" s="140"/>
      <c r="C307" s="142"/>
      <c r="D307" s="2" t="s">
        <v>130</v>
      </c>
      <c r="E307" s="12">
        <v>20164.771000000001</v>
      </c>
      <c r="F307" s="12">
        <v>20164.771000000001</v>
      </c>
      <c r="G307" s="13">
        <f t="shared" si="13"/>
        <v>0</v>
      </c>
      <c r="H307" s="12">
        <v>20120.453130000002</v>
      </c>
      <c r="I307" s="23">
        <f t="shared" ref="I307" si="23">H307/F307*100</f>
        <v>99.78022130774508</v>
      </c>
      <c r="J307" s="4"/>
      <c r="K307" s="4"/>
      <c r="L307" s="18"/>
      <c r="M307" s="4"/>
      <c r="N307" s="4"/>
      <c r="O307" s="4"/>
      <c r="P307" s="4"/>
      <c r="Q307" s="4"/>
    </row>
    <row r="308" spans="1:17" ht="22.5" hidden="1">
      <c r="A308" s="147"/>
      <c r="B308" s="140"/>
      <c r="C308" s="142"/>
      <c r="D308" s="2" t="s">
        <v>145</v>
      </c>
      <c r="E308" s="12">
        <v>0</v>
      </c>
      <c r="F308" s="12">
        <v>0</v>
      </c>
      <c r="G308" s="13">
        <f t="shared" si="13"/>
        <v>0</v>
      </c>
      <c r="H308" s="12">
        <v>0</v>
      </c>
      <c r="I308" s="23" t="s">
        <v>161</v>
      </c>
      <c r="J308" s="4"/>
      <c r="K308" s="4"/>
      <c r="L308" s="18"/>
      <c r="M308" s="4"/>
      <c r="N308" s="4"/>
      <c r="O308" s="4"/>
      <c r="P308" s="4"/>
      <c r="Q308" s="4"/>
    </row>
    <row r="309" spans="1:17" ht="22.5" hidden="1">
      <c r="A309" s="147"/>
      <c r="B309" s="150"/>
      <c r="C309" s="151"/>
      <c r="D309" s="2" t="s">
        <v>143</v>
      </c>
      <c r="E309" s="12">
        <v>0</v>
      </c>
      <c r="F309" s="12">
        <v>0</v>
      </c>
      <c r="G309" s="13">
        <f t="shared" si="13"/>
        <v>0</v>
      </c>
      <c r="H309" s="12">
        <v>0</v>
      </c>
      <c r="I309" s="23" t="s">
        <v>161</v>
      </c>
      <c r="J309" s="4"/>
      <c r="K309" s="4"/>
      <c r="L309" s="18"/>
      <c r="M309" s="4"/>
      <c r="N309" s="4"/>
      <c r="O309" s="4"/>
      <c r="P309" s="4"/>
      <c r="Q309" s="4"/>
    </row>
    <row r="310" spans="1:17" ht="12.75" customHeight="1">
      <c r="A310" s="147"/>
      <c r="B310" s="139" t="s">
        <v>73</v>
      </c>
      <c r="C310" s="148" t="s">
        <v>192</v>
      </c>
      <c r="D310" s="2" t="s">
        <v>129</v>
      </c>
      <c r="E310" s="12">
        <v>135638.88399999999</v>
      </c>
      <c r="F310" s="12">
        <v>135638.88399999999</v>
      </c>
      <c r="G310" s="13">
        <f t="shared" ref="G310:G372" si="24">F310-E310</f>
        <v>0</v>
      </c>
      <c r="H310" s="12">
        <v>135406.56276999999</v>
      </c>
      <c r="I310" s="23">
        <f>H310/F310*100</f>
        <v>99.82872077449413</v>
      </c>
      <c r="J310" s="4">
        <v>43</v>
      </c>
      <c r="K310" s="4">
        <v>43</v>
      </c>
      <c r="L310" s="18">
        <f t="shared" si="20"/>
        <v>100</v>
      </c>
      <c r="M310" s="4">
        <v>5</v>
      </c>
      <c r="N310" s="4">
        <v>5</v>
      </c>
      <c r="O310" s="4">
        <v>11</v>
      </c>
      <c r="P310" s="4">
        <v>11</v>
      </c>
      <c r="Q310" s="4" t="s">
        <v>119</v>
      </c>
    </row>
    <row r="311" spans="1:17" ht="22.5">
      <c r="A311" s="147"/>
      <c r="B311" s="140"/>
      <c r="C311" s="149"/>
      <c r="D311" s="2" t="s">
        <v>131</v>
      </c>
      <c r="E311" s="12">
        <v>75294.789000000004</v>
      </c>
      <c r="F311" s="12">
        <v>75294.789000000004</v>
      </c>
      <c r="G311" s="13">
        <f t="shared" si="24"/>
        <v>0</v>
      </c>
      <c r="H311" s="12">
        <v>75090.092770000003</v>
      </c>
      <c r="I311" s="23">
        <f t="shared" ref="I311:I314" si="25">H311/F311*100</f>
        <v>99.72814024354328</v>
      </c>
      <c r="J311" s="4"/>
      <c r="K311" s="4"/>
      <c r="L311" s="18"/>
      <c r="M311" s="4"/>
      <c r="N311" s="4"/>
      <c r="O311" s="4"/>
      <c r="P311" s="4"/>
      <c r="Q311" s="4"/>
    </row>
    <row r="312" spans="1:17" ht="22.5">
      <c r="A312" s="147"/>
      <c r="B312" s="140"/>
      <c r="C312" s="149"/>
      <c r="D312" s="2" t="s">
        <v>130</v>
      </c>
      <c r="E312" s="12">
        <v>52854.095000000001</v>
      </c>
      <c r="F312" s="12">
        <v>52854.095000000001</v>
      </c>
      <c r="G312" s="13">
        <f t="shared" si="24"/>
        <v>0</v>
      </c>
      <c r="H312" s="12">
        <v>52826.47</v>
      </c>
      <c r="I312" s="23">
        <f t="shared" si="25"/>
        <v>99.947733472685513</v>
      </c>
      <c r="J312" s="4"/>
      <c r="K312" s="4"/>
      <c r="L312" s="18"/>
      <c r="M312" s="4"/>
      <c r="N312" s="4"/>
      <c r="O312" s="4"/>
      <c r="P312" s="4"/>
      <c r="Q312" s="4"/>
    </row>
    <row r="313" spans="1:17" ht="22.5" hidden="1">
      <c r="A313" s="147"/>
      <c r="B313" s="140"/>
      <c r="C313" s="149"/>
      <c r="D313" s="69" t="s">
        <v>145</v>
      </c>
      <c r="E313" s="12">
        <v>0</v>
      </c>
      <c r="F313" s="12">
        <v>0</v>
      </c>
      <c r="G313" s="13">
        <f t="shared" si="24"/>
        <v>0</v>
      </c>
      <c r="H313" s="12">
        <v>0</v>
      </c>
      <c r="I313" s="23" t="s">
        <v>161</v>
      </c>
      <c r="J313" s="4"/>
      <c r="K313" s="4"/>
      <c r="L313" s="18"/>
      <c r="M313" s="4"/>
      <c r="N313" s="4"/>
      <c r="O313" s="4"/>
      <c r="P313" s="4"/>
      <c r="Q313" s="4"/>
    </row>
    <row r="314" spans="1:17" ht="33" customHeight="1">
      <c r="A314" s="147"/>
      <c r="B314" s="150"/>
      <c r="C314" s="156"/>
      <c r="D314" s="2" t="s">
        <v>143</v>
      </c>
      <c r="E314" s="12">
        <v>7490</v>
      </c>
      <c r="F314" s="12">
        <v>7490</v>
      </c>
      <c r="G314" s="13">
        <f t="shared" si="24"/>
        <v>0</v>
      </c>
      <c r="H314" s="12">
        <v>7490</v>
      </c>
      <c r="I314" s="23">
        <f t="shared" si="25"/>
        <v>100</v>
      </c>
      <c r="J314" s="4"/>
      <c r="K314" s="4"/>
      <c r="L314" s="4"/>
      <c r="M314" s="4"/>
      <c r="N314" s="4"/>
      <c r="O314" s="4"/>
      <c r="P314" s="4"/>
      <c r="Q314" s="4"/>
    </row>
    <row r="315" spans="1:17" ht="12" customHeight="1">
      <c r="A315" s="147"/>
      <c r="B315" s="139" t="s">
        <v>74</v>
      </c>
      <c r="C315" s="148" t="s">
        <v>70</v>
      </c>
      <c r="D315" s="2" t="s">
        <v>129</v>
      </c>
      <c r="E315" s="12">
        <v>140625.984</v>
      </c>
      <c r="F315" s="12">
        <v>140625.984</v>
      </c>
      <c r="G315" s="13">
        <f t="shared" si="24"/>
        <v>0</v>
      </c>
      <c r="H315" s="12">
        <v>140625.13532999999</v>
      </c>
      <c r="I315" s="23">
        <f>H315/F315*100</f>
        <v>99.999396505556177</v>
      </c>
      <c r="J315" s="4">
        <v>5</v>
      </c>
      <c r="K315" s="4">
        <v>5</v>
      </c>
      <c r="L315" s="18">
        <f t="shared" si="20"/>
        <v>100</v>
      </c>
      <c r="M315" s="4">
        <v>2</v>
      </c>
      <c r="N315" s="4">
        <v>2</v>
      </c>
      <c r="O315" s="4">
        <v>4</v>
      </c>
      <c r="P315" s="4">
        <v>4</v>
      </c>
      <c r="Q315" s="4" t="s">
        <v>119</v>
      </c>
    </row>
    <row r="316" spans="1:17" ht="22.5">
      <c r="A316" s="147"/>
      <c r="B316" s="140"/>
      <c r="C316" s="149"/>
      <c r="D316" s="2" t="s">
        <v>131</v>
      </c>
      <c r="E316" s="12">
        <v>0</v>
      </c>
      <c r="F316" s="12">
        <v>0</v>
      </c>
      <c r="G316" s="13">
        <f t="shared" ref="G316" si="26">F316-E316</f>
        <v>0</v>
      </c>
      <c r="H316" s="12">
        <v>0</v>
      </c>
      <c r="I316" s="23" t="s">
        <v>161</v>
      </c>
      <c r="J316" s="4"/>
      <c r="K316" s="4"/>
      <c r="L316" s="18"/>
      <c r="M316" s="4"/>
      <c r="N316" s="4"/>
      <c r="O316" s="4"/>
      <c r="P316" s="4"/>
      <c r="Q316" s="4"/>
    </row>
    <row r="317" spans="1:17" ht="24" customHeight="1">
      <c r="A317" s="147"/>
      <c r="B317" s="140"/>
      <c r="C317" s="149"/>
      <c r="D317" s="2" t="s">
        <v>130</v>
      </c>
      <c r="E317" s="12">
        <v>140625.984</v>
      </c>
      <c r="F317" s="12">
        <v>140625.984</v>
      </c>
      <c r="G317" s="13">
        <f t="shared" si="24"/>
        <v>0</v>
      </c>
      <c r="H317" s="12">
        <v>140625.13532999999</v>
      </c>
      <c r="I317" s="23">
        <f t="shared" ref="I317" si="27">H317/F317*100</f>
        <v>99.999396505556177</v>
      </c>
      <c r="J317" s="4"/>
      <c r="K317" s="4"/>
      <c r="L317" s="18"/>
      <c r="M317" s="4"/>
      <c r="N317" s="4"/>
      <c r="O317" s="4"/>
      <c r="P317" s="4"/>
      <c r="Q317" s="4"/>
    </row>
    <row r="318" spans="1:17" ht="25.5" customHeight="1">
      <c r="A318" s="147"/>
      <c r="B318" s="140"/>
      <c r="C318" s="149"/>
      <c r="D318" s="69" t="s">
        <v>145</v>
      </c>
      <c r="E318" s="12">
        <v>0</v>
      </c>
      <c r="F318" s="12">
        <v>0</v>
      </c>
      <c r="G318" s="13">
        <f t="shared" si="24"/>
        <v>0</v>
      </c>
      <c r="H318" s="12">
        <v>0</v>
      </c>
      <c r="I318" s="23" t="s">
        <v>161</v>
      </c>
      <c r="J318" s="4"/>
      <c r="K318" s="4"/>
      <c r="L318" s="18"/>
      <c r="M318" s="4"/>
      <c r="N318" s="4"/>
      <c r="O318" s="4"/>
      <c r="P318" s="4"/>
      <c r="Q318" s="4"/>
    </row>
    <row r="319" spans="1:17" ht="12" customHeight="1">
      <c r="A319" s="147"/>
      <c r="B319" s="139" t="s">
        <v>169</v>
      </c>
      <c r="C319" s="141" t="s">
        <v>69</v>
      </c>
      <c r="D319" s="2" t="s">
        <v>129</v>
      </c>
      <c r="E319" s="12">
        <v>12734.795</v>
      </c>
      <c r="F319" s="12">
        <v>12734.795</v>
      </c>
      <c r="G319" s="13">
        <f t="shared" si="24"/>
        <v>0</v>
      </c>
      <c r="H319" s="12">
        <v>12423.810869999999</v>
      </c>
      <c r="I319" s="23">
        <f>H319/F319*100</f>
        <v>97.557996575523987</v>
      </c>
      <c r="J319" s="4">
        <v>5</v>
      </c>
      <c r="K319" s="4">
        <v>5</v>
      </c>
      <c r="L319" s="18">
        <f t="shared" si="20"/>
        <v>100</v>
      </c>
      <c r="M319" s="4">
        <v>1</v>
      </c>
      <c r="N319" s="4">
        <v>1</v>
      </c>
      <c r="O319" s="4">
        <v>2</v>
      </c>
      <c r="P319" s="4">
        <v>2</v>
      </c>
      <c r="Q319" s="4" t="s">
        <v>119</v>
      </c>
    </row>
    <row r="320" spans="1:17" ht="22.5">
      <c r="A320" s="147"/>
      <c r="B320" s="140"/>
      <c r="C320" s="142"/>
      <c r="D320" s="2" t="s">
        <v>131</v>
      </c>
      <c r="E320" s="12">
        <v>0</v>
      </c>
      <c r="F320" s="12">
        <v>0</v>
      </c>
      <c r="G320" s="13">
        <f t="shared" si="24"/>
        <v>0</v>
      </c>
      <c r="H320" s="12">
        <v>0</v>
      </c>
      <c r="I320" s="23" t="s">
        <v>161</v>
      </c>
      <c r="J320" s="4"/>
      <c r="K320" s="4"/>
      <c r="L320" s="18"/>
      <c r="M320" s="4"/>
      <c r="N320" s="4"/>
      <c r="O320" s="4"/>
      <c r="P320" s="4"/>
      <c r="Q320" s="4"/>
    </row>
    <row r="321" spans="1:17" ht="22.5">
      <c r="A321" s="147"/>
      <c r="B321" s="140"/>
      <c r="C321" s="142"/>
      <c r="D321" s="2" t="s">
        <v>130</v>
      </c>
      <c r="E321" s="12">
        <v>12734.795</v>
      </c>
      <c r="F321" s="12">
        <v>12734.795</v>
      </c>
      <c r="G321" s="13">
        <f t="shared" si="24"/>
        <v>0</v>
      </c>
      <c r="H321" s="12">
        <v>12423.810869999999</v>
      </c>
      <c r="I321" s="23">
        <f t="shared" ref="I321" si="28">H321/F321*100</f>
        <v>97.557996575523987</v>
      </c>
      <c r="J321" s="4"/>
      <c r="K321" s="4"/>
      <c r="L321" s="18"/>
      <c r="M321" s="4"/>
      <c r="N321" s="4"/>
      <c r="O321" s="4"/>
      <c r="P321" s="4"/>
      <c r="Q321" s="4"/>
    </row>
    <row r="322" spans="1:17" ht="22.5">
      <c r="A322" s="147"/>
      <c r="B322" s="140"/>
      <c r="C322" s="142"/>
      <c r="D322" s="69" t="s">
        <v>145</v>
      </c>
      <c r="E322" s="12">
        <v>0</v>
      </c>
      <c r="F322" s="12">
        <v>0</v>
      </c>
      <c r="G322" s="13">
        <f t="shared" si="24"/>
        <v>0</v>
      </c>
      <c r="H322" s="12">
        <v>0</v>
      </c>
      <c r="I322" s="23" t="s">
        <v>161</v>
      </c>
      <c r="J322" s="4"/>
      <c r="K322" s="4"/>
      <c r="L322" s="18"/>
      <c r="M322" s="4"/>
      <c r="N322" s="4"/>
      <c r="O322" s="4"/>
      <c r="P322" s="4"/>
      <c r="Q322" s="4"/>
    </row>
    <row r="323" spans="1:17" ht="22.5">
      <c r="A323" s="147"/>
      <c r="B323" s="150"/>
      <c r="C323" s="151"/>
      <c r="D323" s="2" t="s">
        <v>143</v>
      </c>
      <c r="E323" s="12">
        <v>0</v>
      </c>
      <c r="F323" s="12">
        <v>0</v>
      </c>
      <c r="G323" s="13">
        <f t="shared" si="24"/>
        <v>0</v>
      </c>
      <c r="H323" s="12">
        <v>0</v>
      </c>
      <c r="I323" s="23" t="s">
        <v>161</v>
      </c>
      <c r="J323" s="4"/>
      <c r="K323" s="4"/>
      <c r="L323" s="18"/>
      <c r="M323" s="4"/>
      <c r="N323" s="4"/>
      <c r="O323" s="4"/>
      <c r="P323" s="4"/>
      <c r="Q323" s="4"/>
    </row>
    <row r="324" spans="1:17" ht="12" customHeight="1">
      <c r="A324" s="147"/>
      <c r="B324" s="139" t="s">
        <v>75</v>
      </c>
      <c r="C324" s="148" t="s">
        <v>71</v>
      </c>
      <c r="D324" s="2" t="s">
        <v>129</v>
      </c>
      <c r="E324" s="12">
        <v>197.13200000000001</v>
      </c>
      <c r="F324" s="12">
        <v>197.13200000000001</v>
      </c>
      <c r="G324" s="13">
        <f t="shared" si="24"/>
        <v>0</v>
      </c>
      <c r="H324" s="12">
        <v>163.637</v>
      </c>
      <c r="I324" s="23">
        <f>H324/F324*100</f>
        <v>83.00884686403019</v>
      </c>
      <c r="J324" s="4">
        <v>2</v>
      </c>
      <c r="K324" s="4">
        <v>1</v>
      </c>
      <c r="L324" s="18">
        <f t="shared" si="20"/>
        <v>50</v>
      </c>
      <c r="M324" s="4">
        <v>2</v>
      </c>
      <c r="N324" s="4">
        <v>2</v>
      </c>
      <c r="O324" s="4">
        <v>3</v>
      </c>
      <c r="P324" s="4">
        <v>3</v>
      </c>
      <c r="Q324" s="4" t="s">
        <v>119</v>
      </c>
    </row>
    <row r="325" spans="1:17" ht="22.5">
      <c r="A325" s="147"/>
      <c r="B325" s="140"/>
      <c r="C325" s="149"/>
      <c r="D325" s="2" t="s">
        <v>131</v>
      </c>
      <c r="E325" s="12">
        <v>0</v>
      </c>
      <c r="F325" s="12">
        <v>0</v>
      </c>
      <c r="G325" s="13">
        <f t="shared" ref="G325" si="29">F325-E325</f>
        <v>0</v>
      </c>
      <c r="H325" s="12">
        <v>0</v>
      </c>
      <c r="I325" s="23" t="s">
        <v>161</v>
      </c>
      <c r="J325" s="4"/>
      <c r="K325" s="4"/>
      <c r="L325" s="18"/>
      <c r="M325" s="4"/>
      <c r="N325" s="4"/>
      <c r="O325" s="4"/>
      <c r="P325" s="4"/>
      <c r="Q325" s="4"/>
    </row>
    <row r="326" spans="1:17" ht="22.5">
      <c r="A326" s="147"/>
      <c r="B326" s="140"/>
      <c r="C326" s="149"/>
      <c r="D326" s="2" t="s">
        <v>130</v>
      </c>
      <c r="E326" s="12">
        <v>197.13200000000001</v>
      </c>
      <c r="F326" s="12">
        <v>197.13200000000001</v>
      </c>
      <c r="G326" s="13">
        <f t="shared" si="24"/>
        <v>0</v>
      </c>
      <c r="H326" s="12">
        <v>163.637</v>
      </c>
      <c r="I326" s="23">
        <f t="shared" ref="I326" si="30">H326/F326*100</f>
        <v>83.00884686403019</v>
      </c>
      <c r="J326" s="4"/>
      <c r="K326" s="4"/>
      <c r="L326" s="18"/>
      <c r="M326" s="4"/>
      <c r="N326" s="4"/>
      <c r="O326" s="4"/>
      <c r="P326" s="4"/>
      <c r="Q326" s="4"/>
    </row>
    <row r="327" spans="1:17" ht="23.25" customHeight="1">
      <c r="A327" s="147"/>
      <c r="B327" s="140"/>
      <c r="C327" s="149"/>
      <c r="D327" s="69" t="s">
        <v>145</v>
      </c>
      <c r="E327" s="12">
        <v>0</v>
      </c>
      <c r="F327" s="12">
        <v>0</v>
      </c>
      <c r="G327" s="13">
        <f t="shared" ref="G327:G328" si="31">F327-E327</f>
        <v>0</v>
      </c>
      <c r="H327" s="12">
        <v>0</v>
      </c>
      <c r="I327" s="23" t="s">
        <v>161</v>
      </c>
      <c r="J327" s="4"/>
      <c r="K327" s="4"/>
      <c r="L327" s="18"/>
      <c r="M327" s="4"/>
      <c r="N327" s="4"/>
      <c r="O327" s="4"/>
      <c r="P327" s="4"/>
      <c r="Q327" s="4"/>
    </row>
    <row r="328" spans="1:17" ht="26.25" customHeight="1">
      <c r="A328" s="147"/>
      <c r="B328" s="150"/>
      <c r="C328" s="156"/>
      <c r="D328" s="15" t="s">
        <v>143</v>
      </c>
      <c r="E328" s="12">
        <v>0</v>
      </c>
      <c r="F328" s="12">
        <v>0</v>
      </c>
      <c r="G328" s="13">
        <f t="shared" si="31"/>
        <v>0</v>
      </c>
      <c r="H328" s="12">
        <v>0</v>
      </c>
      <c r="I328" s="23" t="s">
        <v>161</v>
      </c>
      <c r="J328" s="4"/>
      <c r="K328" s="4"/>
      <c r="L328" s="18"/>
      <c r="M328" s="4"/>
      <c r="N328" s="4"/>
      <c r="O328" s="4"/>
      <c r="P328" s="4"/>
      <c r="Q328" s="4"/>
    </row>
    <row r="329" spans="1:17" ht="13.5" hidden="1" customHeight="1">
      <c r="A329" s="147"/>
      <c r="B329" s="139" t="s">
        <v>76</v>
      </c>
      <c r="C329" s="148" t="s">
        <v>133</v>
      </c>
      <c r="D329" s="2" t="s">
        <v>129</v>
      </c>
      <c r="E329" s="16" t="s">
        <v>161</v>
      </c>
      <c r="F329" s="16" t="s">
        <v>161</v>
      </c>
      <c r="G329" s="16" t="s">
        <v>161</v>
      </c>
      <c r="H329" s="16" t="s">
        <v>161</v>
      </c>
      <c r="I329" s="23" t="s">
        <v>161</v>
      </c>
      <c r="J329" s="16" t="s">
        <v>161</v>
      </c>
      <c r="K329" s="16" t="s">
        <v>161</v>
      </c>
      <c r="L329" s="16" t="s">
        <v>161</v>
      </c>
      <c r="M329" s="16" t="s">
        <v>161</v>
      </c>
      <c r="N329" s="16" t="s">
        <v>161</v>
      </c>
      <c r="O329" s="16" t="s">
        <v>161</v>
      </c>
      <c r="P329" s="16" t="s">
        <v>161</v>
      </c>
      <c r="Q329" s="4" t="s">
        <v>119</v>
      </c>
    </row>
    <row r="330" spans="1:17" ht="21.75" hidden="1" customHeight="1">
      <c r="A330" s="147"/>
      <c r="B330" s="140"/>
      <c r="C330" s="149"/>
      <c r="D330" s="2" t="s">
        <v>131</v>
      </c>
      <c r="E330" s="16" t="s">
        <v>161</v>
      </c>
      <c r="F330" s="16" t="s">
        <v>161</v>
      </c>
      <c r="G330" s="16" t="s">
        <v>161</v>
      </c>
      <c r="H330" s="16" t="s">
        <v>161</v>
      </c>
      <c r="I330" s="23" t="s">
        <v>161</v>
      </c>
      <c r="J330" s="18"/>
      <c r="K330" s="18"/>
      <c r="L330" s="18"/>
      <c r="M330" s="18"/>
      <c r="N330" s="18"/>
      <c r="O330" s="18"/>
      <c r="P330" s="18"/>
      <c r="Q330" s="18"/>
    </row>
    <row r="331" spans="1:17" ht="22.5" hidden="1" customHeight="1">
      <c r="A331" s="147"/>
      <c r="B331" s="140"/>
      <c r="C331" s="149"/>
      <c r="D331" s="2" t="s">
        <v>130</v>
      </c>
      <c r="E331" s="16" t="s">
        <v>161</v>
      </c>
      <c r="F331" s="16" t="s">
        <v>161</v>
      </c>
      <c r="G331" s="16" t="s">
        <v>161</v>
      </c>
      <c r="H331" s="16" t="s">
        <v>161</v>
      </c>
      <c r="I331" s="23" t="s">
        <v>161</v>
      </c>
      <c r="J331" s="18"/>
      <c r="K331" s="18"/>
      <c r="L331" s="18"/>
      <c r="M331" s="18"/>
      <c r="N331" s="18"/>
      <c r="O331" s="18"/>
      <c r="P331" s="18"/>
      <c r="Q331" s="18"/>
    </row>
    <row r="332" spans="1:17" ht="23.25" hidden="1" customHeight="1">
      <c r="A332" s="147"/>
      <c r="B332" s="140"/>
      <c r="C332" s="149"/>
      <c r="D332" s="69" t="s">
        <v>145</v>
      </c>
      <c r="E332" s="16" t="s">
        <v>161</v>
      </c>
      <c r="F332" s="16" t="s">
        <v>161</v>
      </c>
      <c r="G332" s="16" t="s">
        <v>161</v>
      </c>
      <c r="H332" s="16" t="s">
        <v>161</v>
      </c>
      <c r="I332" s="23" t="s">
        <v>161</v>
      </c>
      <c r="J332" s="18"/>
      <c r="K332" s="18"/>
      <c r="L332" s="18"/>
      <c r="M332" s="18"/>
      <c r="N332" s="18"/>
      <c r="O332" s="18"/>
      <c r="P332" s="18"/>
      <c r="Q332" s="18"/>
    </row>
    <row r="333" spans="1:17" ht="21.75" hidden="1" customHeight="1">
      <c r="A333" s="147"/>
      <c r="B333" s="150"/>
      <c r="C333" s="156"/>
      <c r="D333" s="15" t="s">
        <v>143</v>
      </c>
      <c r="E333" s="16" t="s">
        <v>161</v>
      </c>
      <c r="F333" s="16" t="s">
        <v>161</v>
      </c>
      <c r="G333" s="16" t="s">
        <v>161</v>
      </c>
      <c r="H333" s="16" t="s">
        <v>161</v>
      </c>
      <c r="I333" s="23" t="s">
        <v>161</v>
      </c>
      <c r="J333" s="18"/>
      <c r="K333" s="18"/>
      <c r="L333" s="18"/>
      <c r="M333" s="18"/>
      <c r="N333" s="18"/>
      <c r="O333" s="18"/>
      <c r="P333" s="18"/>
      <c r="Q333" s="18"/>
    </row>
    <row r="334" spans="1:17" ht="12.75" customHeight="1">
      <c r="A334" s="147"/>
      <c r="B334" s="139" t="s">
        <v>77</v>
      </c>
      <c r="C334" s="141" t="s">
        <v>69</v>
      </c>
      <c r="D334" s="2" t="s">
        <v>129</v>
      </c>
      <c r="E334" s="12">
        <v>25739.757000000001</v>
      </c>
      <c r="F334" s="12">
        <v>25739.757000000001</v>
      </c>
      <c r="G334" s="13">
        <f t="shared" ref="G334" si="32">F334-E334</f>
        <v>0</v>
      </c>
      <c r="H334" s="12">
        <v>25644.69184</v>
      </c>
      <c r="I334" s="23">
        <f>H334/F334*100</f>
        <v>99.63066799737075</v>
      </c>
      <c r="J334" s="18">
        <v>3</v>
      </c>
      <c r="K334" s="18">
        <v>2</v>
      </c>
      <c r="L334" s="27">
        <f t="shared" si="20"/>
        <v>66.666666666666671</v>
      </c>
      <c r="M334" s="18">
        <v>3</v>
      </c>
      <c r="N334" s="18">
        <v>3</v>
      </c>
      <c r="O334" s="18">
        <v>3</v>
      </c>
      <c r="P334" s="18">
        <v>2</v>
      </c>
      <c r="Q334" s="18" t="s">
        <v>119</v>
      </c>
    </row>
    <row r="335" spans="1:17" ht="22.5">
      <c r="A335" s="147"/>
      <c r="B335" s="140"/>
      <c r="C335" s="142"/>
      <c r="D335" s="2" t="s">
        <v>131</v>
      </c>
      <c r="E335" s="12">
        <v>0</v>
      </c>
      <c r="F335" s="12">
        <v>0</v>
      </c>
      <c r="G335" s="13">
        <f t="shared" ref="G335" si="33">F335-E335</f>
        <v>0</v>
      </c>
      <c r="H335" s="12">
        <v>0</v>
      </c>
      <c r="I335" s="23" t="s">
        <v>161</v>
      </c>
      <c r="J335" s="18"/>
      <c r="K335" s="18"/>
      <c r="L335" s="18"/>
      <c r="M335" s="18"/>
      <c r="N335" s="18"/>
      <c r="O335" s="18"/>
      <c r="P335" s="18"/>
      <c r="Q335" s="18"/>
    </row>
    <row r="336" spans="1:17" ht="22.5">
      <c r="A336" s="147"/>
      <c r="B336" s="140"/>
      <c r="C336" s="142"/>
      <c r="D336" s="2" t="s">
        <v>130</v>
      </c>
      <c r="E336" s="12">
        <v>25739.757000000001</v>
      </c>
      <c r="F336" s="12">
        <v>25739.757000000001</v>
      </c>
      <c r="G336" s="13">
        <f t="shared" si="24"/>
        <v>0</v>
      </c>
      <c r="H336" s="12">
        <v>25644.69184</v>
      </c>
      <c r="I336" s="23">
        <f t="shared" ref="I336" si="34">H336/F336*100</f>
        <v>99.63066799737075</v>
      </c>
      <c r="J336" s="18"/>
      <c r="K336" s="18"/>
      <c r="L336" s="18"/>
      <c r="M336" s="18"/>
      <c r="N336" s="18"/>
      <c r="O336" s="18"/>
      <c r="P336" s="18"/>
      <c r="Q336" s="18"/>
    </row>
    <row r="337" spans="1:17" ht="21" customHeight="1">
      <c r="A337" s="147"/>
      <c r="B337" s="140"/>
      <c r="C337" s="142"/>
      <c r="D337" s="69" t="s">
        <v>145</v>
      </c>
      <c r="E337" s="12">
        <v>0</v>
      </c>
      <c r="F337" s="12">
        <v>0</v>
      </c>
      <c r="G337" s="13">
        <f t="shared" si="24"/>
        <v>0</v>
      </c>
      <c r="H337" s="12">
        <v>0</v>
      </c>
      <c r="I337" s="23" t="s">
        <v>161</v>
      </c>
      <c r="J337" s="18"/>
      <c r="K337" s="18"/>
      <c r="L337" s="18"/>
      <c r="M337" s="18"/>
      <c r="N337" s="18"/>
      <c r="O337" s="18"/>
      <c r="P337" s="18"/>
      <c r="Q337" s="18"/>
    </row>
    <row r="338" spans="1:17" ht="24" customHeight="1">
      <c r="A338" s="171"/>
      <c r="B338" s="150"/>
      <c r="C338" s="151"/>
      <c r="D338" s="2" t="s">
        <v>143</v>
      </c>
      <c r="E338" s="56">
        <v>0</v>
      </c>
      <c r="F338" s="56">
        <v>0</v>
      </c>
      <c r="G338" s="117">
        <f t="shared" si="24"/>
        <v>0</v>
      </c>
      <c r="H338" s="56">
        <v>0</v>
      </c>
      <c r="I338" s="60" t="s">
        <v>161</v>
      </c>
      <c r="J338" s="18"/>
      <c r="K338" s="18"/>
      <c r="L338" s="18"/>
      <c r="M338" s="18"/>
      <c r="N338" s="18"/>
      <c r="O338" s="18"/>
      <c r="P338" s="18"/>
      <c r="Q338" s="18"/>
    </row>
    <row r="339" spans="1:17" s="89" customFormat="1" ht="13.5" customHeight="1">
      <c r="A339" s="172">
        <v>15</v>
      </c>
      <c r="B339" s="174" t="s">
        <v>78</v>
      </c>
      <c r="C339" s="155" t="s">
        <v>79</v>
      </c>
      <c r="D339" s="72" t="s">
        <v>129</v>
      </c>
      <c r="E339" s="14">
        <v>5526150</v>
      </c>
      <c r="F339" s="14">
        <v>5526150</v>
      </c>
      <c r="G339" s="13">
        <f t="shared" si="24"/>
        <v>0</v>
      </c>
      <c r="H339" s="14">
        <v>9800649.2620000001</v>
      </c>
      <c r="I339" s="44">
        <f t="shared" ref="I339:I350" si="35">H339/F339*100</f>
        <v>177.35040239588139</v>
      </c>
      <c r="J339" s="3">
        <v>13</v>
      </c>
      <c r="K339" s="3">
        <v>10</v>
      </c>
      <c r="L339" s="38">
        <f t="shared" si="20"/>
        <v>76.92307692307692</v>
      </c>
      <c r="M339" s="3">
        <v>5</v>
      </c>
      <c r="N339" s="3">
        <v>5</v>
      </c>
      <c r="O339" s="3">
        <v>5</v>
      </c>
      <c r="P339" s="3">
        <v>5</v>
      </c>
      <c r="Q339" s="215" t="s">
        <v>183</v>
      </c>
    </row>
    <row r="340" spans="1:17" s="89" customFormat="1" ht="22.5">
      <c r="A340" s="173"/>
      <c r="B340" s="174"/>
      <c r="C340" s="155"/>
      <c r="D340" s="2" t="s">
        <v>131</v>
      </c>
      <c r="E340" s="12">
        <v>0</v>
      </c>
      <c r="F340" s="12">
        <v>0</v>
      </c>
      <c r="G340" s="13">
        <f t="shared" si="24"/>
        <v>0</v>
      </c>
      <c r="H340" s="12">
        <v>0</v>
      </c>
      <c r="I340" s="45" t="s">
        <v>161</v>
      </c>
      <c r="J340" s="3"/>
      <c r="K340" s="3"/>
      <c r="L340" s="18"/>
      <c r="M340" s="3"/>
      <c r="N340" s="3"/>
      <c r="O340" s="3"/>
      <c r="P340" s="3"/>
      <c r="Q340" s="216"/>
    </row>
    <row r="341" spans="1:17" s="89" customFormat="1" ht="22.5">
      <c r="A341" s="173"/>
      <c r="B341" s="174"/>
      <c r="C341" s="155"/>
      <c r="D341" s="15" t="s">
        <v>130</v>
      </c>
      <c r="E341" s="12">
        <v>650</v>
      </c>
      <c r="F341" s="12">
        <v>650</v>
      </c>
      <c r="G341" s="13">
        <f t="shared" si="24"/>
        <v>0</v>
      </c>
      <c r="H341" s="12">
        <v>649.26199999999994</v>
      </c>
      <c r="I341" s="45">
        <f t="shared" si="35"/>
        <v>99.886461538461532</v>
      </c>
      <c r="J341" s="3"/>
      <c r="K341" s="3"/>
      <c r="L341" s="18"/>
      <c r="M341" s="3"/>
      <c r="N341" s="3"/>
      <c r="O341" s="3"/>
      <c r="P341" s="3"/>
      <c r="Q341" s="216"/>
    </row>
    <row r="342" spans="1:17" s="89" customFormat="1" ht="41.25" customHeight="1">
      <c r="A342" s="173"/>
      <c r="B342" s="174"/>
      <c r="C342" s="155"/>
      <c r="D342" s="15" t="s">
        <v>143</v>
      </c>
      <c r="E342" s="12">
        <v>5525500</v>
      </c>
      <c r="F342" s="12">
        <v>5525500</v>
      </c>
      <c r="G342" s="13">
        <f t="shared" si="24"/>
        <v>0</v>
      </c>
      <c r="H342" s="12">
        <v>9800000</v>
      </c>
      <c r="I342" s="45">
        <f t="shared" si="35"/>
        <v>177.35951497602028</v>
      </c>
      <c r="J342" s="3"/>
      <c r="K342" s="3"/>
      <c r="L342" s="4"/>
      <c r="M342" s="3"/>
      <c r="N342" s="3"/>
      <c r="O342" s="3"/>
      <c r="P342" s="3"/>
      <c r="Q342" s="217"/>
    </row>
    <row r="343" spans="1:17" s="90" customFormat="1" ht="12.75" customHeight="1">
      <c r="A343" s="173"/>
      <c r="B343" s="139" t="s">
        <v>80</v>
      </c>
      <c r="C343" s="141" t="s">
        <v>79</v>
      </c>
      <c r="D343" s="12" t="s">
        <v>129</v>
      </c>
      <c r="E343" s="12">
        <v>5176150</v>
      </c>
      <c r="F343" s="12">
        <v>5176150</v>
      </c>
      <c r="G343" s="13">
        <f t="shared" si="24"/>
        <v>0</v>
      </c>
      <c r="H343" s="12">
        <v>9535649.2620000001</v>
      </c>
      <c r="I343" s="45">
        <f t="shared" si="35"/>
        <v>184.22281545163878</v>
      </c>
      <c r="J343" s="4">
        <v>4</v>
      </c>
      <c r="K343" s="4">
        <v>3</v>
      </c>
      <c r="L343" s="18">
        <f t="shared" si="20"/>
        <v>75</v>
      </c>
      <c r="M343" s="4">
        <v>3</v>
      </c>
      <c r="N343" s="4">
        <v>3</v>
      </c>
      <c r="O343" s="4">
        <v>3</v>
      </c>
      <c r="P343" s="4">
        <v>3</v>
      </c>
      <c r="Q343" s="4" t="s">
        <v>119</v>
      </c>
    </row>
    <row r="344" spans="1:17" s="90" customFormat="1" ht="22.5">
      <c r="A344" s="173"/>
      <c r="B344" s="140"/>
      <c r="C344" s="142"/>
      <c r="D344" s="15" t="s">
        <v>131</v>
      </c>
      <c r="E344" s="12">
        <v>0</v>
      </c>
      <c r="F344" s="12">
        <v>0</v>
      </c>
      <c r="G344" s="13">
        <f t="shared" ref="G344" si="36">F344-E344</f>
        <v>0</v>
      </c>
      <c r="H344" s="12">
        <v>0</v>
      </c>
      <c r="I344" s="45" t="s">
        <v>161</v>
      </c>
      <c r="J344" s="4"/>
      <c r="K344" s="4"/>
      <c r="L344" s="18"/>
      <c r="M344" s="4"/>
      <c r="N344" s="4"/>
      <c r="O344" s="4"/>
      <c r="P344" s="4"/>
      <c r="Q344" s="4"/>
    </row>
    <row r="345" spans="1:17" s="90" customFormat="1" ht="22.5">
      <c r="A345" s="173"/>
      <c r="B345" s="140"/>
      <c r="C345" s="142"/>
      <c r="D345" s="15" t="s">
        <v>130</v>
      </c>
      <c r="E345" s="12">
        <v>650</v>
      </c>
      <c r="F345" s="12">
        <v>650</v>
      </c>
      <c r="G345" s="13">
        <f t="shared" si="24"/>
        <v>0</v>
      </c>
      <c r="H345" s="12">
        <v>649.26199999999994</v>
      </c>
      <c r="I345" s="45">
        <f t="shared" si="35"/>
        <v>99.886461538461532</v>
      </c>
      <c r="J345" s="4"/>
      <c r="K345" s="4"/>
      <c r="L345" s="18"/>
      <c r="M345" s="4"/>
      <c r="N345" s="4"/>
      <c r="O345" s="4"/>
      <c r="P345" s="4"/>
      <c r="Q345" s="4"/>
    </row>
    <row r="346" spans="1:17" s="90" customFormat="1" ht="25.5" customHeight="1">
      <c r="A346" s="173"/>
      <c r="B346" s="150"/>
      <c r="C346" s="151"/>
      <c r="D346" s="15" t="s">
        <v>143</v>
      </c>
      <c r="E346" s="12">
        <v>5175500</v>
      </c>
      <c r="F346" s="12">
        <v>5175500</v>
      </c>
      <c r="G346" s="13">
        <f t="shared" si="24"/>
        <v>0</v>
      </c>
      <c r="H346" s="12">
        <v>9535000</v>
      </c>
      <c r="I346" s="45">
        <f t="shared" si="35"/>
        <v>184.23340740025117</v>
      </c>
      <c r="J346" s="4"/>
      <c r="K346" s="4"/>
      <c r="L346" s="18"/>
      <c r="M346" s="4"/>
      <c r="N346" s="4"/>
      <c r="O346" s="4"/>
      <c r="P346" s="4"/>
      <c r="Q346" s="4"/>
    </row>
    <row r="347" spans="1:17" s="90" customFormat="1" ht="15.75" customHeight="1">
      <c r="A347" s="173"/>
      <c r="B347" s="139" t="s">
        <v>148</v>
      </c>
      <c r="C347" s="141" t="s">
        <v>28</v>
      </c>
      <c r="D347" s="12" t="s">
        <v>129</v>
      </c>
      <c r="E347" s="12">
        <v>350000</v>
      </c>
      <c r="F347" s="12">
        <v>350000</v>
      </c>
      <c r="G347" s="13">
        <f t="shared" si="24"/>
        <v>0</v>
      </c>
      <c r="H347" s="12">
        <v>265000</v>
      </c>
      <c r="I347" s="45">
        <f t="shared" si="35"/>
        <v>75.714285714285708</v>
      </c>
      <c r="J347" s="4">
        <v>4</v>
      </c>
      <c r="K347" s="4">
        <v>2</v>
      </c>
      <c r="L347" s="18">
        <f t="shared" si="20"/>
        <v>50</v>
      </c>
      <c r="M347" s="4">
        <v>2</v>
      </c>
      <c r="N347" s="4">
        <v>2</v>
      </c>
      <c r="O347" s="4">
        <v>2</v>
      </c>
      <c r="P347" s="4">
        <v>2</v>
      </c>
      <c r="Q347" s="4" t="s">
        <v>119</v>
      </c>
    </row>
    <row r="348" spans="1:17" s="90" customFormat="1" ht="22.5">
      <c r="A348" s="173"/>
      <c r="B348" s="140"/>
      <c r="C348" s="142"/>
      <c r="D348" s="15" t="s">
        <v>131</v>
      </c>
      <c r="E348" s="12">
        <v>0</v>
      </c>
      <c r="F348" s="12">
        <v>0</v>
      </c>
      <c r="G348" s="13">
        <f t="shared" ref="G348:G349" si="37">F348-E348</f>
        <v>0</v>
      </c>
      <c r="H348" s="12">
        <v>0</v>
      </c>
      <c r="I348" s="45" t="s">
        <v>161</v>
      </c>
      <c r="J348" s="4"/>
      <c r="K348" s="4"/>
      <c r="L348" s="18"/>
      <c r="M348" s="4"/>
      <c r="N348" s="4"/>
      <c r="O348" s="4"/>
      <c r="P348" s="4"/>
      <c r="Q348" s="4"/>
    </row>
    <row r="349" spans="1:17" s="90" customFormat="1" ht="22.5">
      <c r="A349" s="173"/>
      <c r="B349" s="140"/>
      <c r="C349" s="142"/>
      <c r="D349" s="15" t="s">
        <v>130</v>
      </c>
      <c r="E349" s="12">
        <v>0</v>
      </c>
      <c r="F349" s="12">
        <v>0</v>
      </c>
      <c r="G349" s="13">
        <f t="shared" si="37"/>
        <v>0</v>
      </c>
      <c r="H349" s="12">
        <v>0</v>
      </c>
      <c r="I349" s="45" t="s">
        <v>161</v>
      </c>
      <c r="J349" s="4"/>
      <c r="K349" s="4"/>
      <c r="L349" s="18"/>
      <c r="M349" s="4"/>
      <c r="N349" s="4"/>
      <c r="O349" s="4"/>
      <c r="P349" s="4"/>
      <c r="Q349" s="4"/>
    </row>
    <row r="350" spans="1:17" s="90" customFormat="1" ht="28.5" customHeight="1">
      <c r="A350" s="173"/>
      <c r="B350" s="140"/>
      <c r="C350" s="142"/>
      <c r="D350" s="15" t="s">
        <v>143</v>
      </c>
      <c r="E350" s="12">
        <v>350000</v>
      </c>
      <c r="F350" s="12">
        <v>350000</v>
      </c>
      <c r="G350" s="13">
        <f>F350-E350</f>
        <v>0</v>
      </c>
      <c r="H350" s="12">
        <v>265000</v>
      </c>
      <c r="I350" s="45">
        <f t="shared" si="35"/>
        <v>75.714285714285708</v>
      </c>
      <c r="J350" s="4"/>
      <c r="K350" s="4"/>
      <c r="L350" s="18"/>
      <c r="M350" s="4"/>
      <c r="N350" s="4"/>
      <c r="O350" s="4"/>
      <c r="P350" s="4"/>
      <c r="Q350" s="4"/>
    </row>
    <row r="351" spans="1:17" ht="11.25" customHeight="1">
      <c r="A351" s="146">
        <v>16</v>
      </c>
      <c r="B351" s="174" t="s">
        <v>81</v>
      </c>
      <c r="C351" s="192" t="s">
        <v>70</v>
      </c>
      <c r="D351" s="103" t="s">
        <v>129</v>
      </c>
      <c r="E351" s="14">
        <v>54077.182999999997</v>
      </c>
      <c r="F351" s="14">
        <v>54077.182999999997</v>
      </c>
      <c r="G351" s="13">
        <f>F351-E351</f>
        <v>0</v>
      </c>
      <c r="H351" s="14">
        <v>53577.491999999998</v>
      </c>
      <c r="I351" s="44">
        <f>H351/F351*100</f>
        <v>99.075967030309258</v>
      </c>
      <c r="J351" s="3">
        <v>16</v>
      </c>
      <c r="K351" s="3">
        <v>16</v>
      </c>
      <c r="L351" s="21">
        <f t="shared" si="20"/>
        <v>100</v>
      </c>
      <c r="M351" s="3">
        <v>5</v>
      </c>
      <c r="N351" s="3">
        <v>5</v>
      </c>
      <c r="O351" s="3">
        <v>18</v>
      </c>
      <c r="P351" s="3">
        <v>18</v>
      </c>
      <c r="Q351" s="133" t="s">
        <v>177</v>
      </c>
    </row>
    <row r="352" spans="1:17" ht="24" customHeight="1">
      <c r="A352" s="147"/>
      <c r="B352" s="174"/>
      <c r="C352" s="193"/>
      <c r="D352" s="2" t="s">
        <v>131</v>
      </c>
      <c r="E352" s="12">
        <v>0</v>
      </c>
      <c r="F352" s="12">
        <v>0</v>
      </c>
      <c r="G352" s="13" t="s">
        <v>161</v>
      </c>
      <c r="H352" s="12">
        <v>0</v>
      </c>
      <c r="I352" s="44" t="s">
        <v>161</v>
      </c>
      <c r="J352" s="61"/>
      <c r="K352" s="61"/>
      <c r="L352" s="18"/>
      <c r="M352" s="61"/>
      <c r="N352" s="61"/>
      <c r="O352" s="61"/>
      <c r="P352" s="61"/>
      <c r="Q352" s="134"/>
    </row>
    <row r="353" spans="1:17" ht="22.5">
      <c r="A353" s="147"/>
      <c r="B353" s="174"/>
      <c r="C353" s="193"/>
      <c r="D353" s="2" t="s">
        <v>130</v>
      </c>
      <c r="E353" s="12">
        <v>54077.182999999997</v>
      </c>
      <c r="F353" s="12">
        <v>54077.182999999997</v>
      </c>
      <c r="G353" s="13" t="s">
        <v>162</v>
      </c>
      <c r="H353" s="12">
        <v>53577.491999999998</v>
      </c>
      <c r="I353" s="45">
        <f t="shared" ref="I353:I365" si="38">H353/F353*100</f>
        <v>99.075967030309258</v>
      </c>
      <c r="J353" s="61"/>
      <c r="K353" s="61"/>
      <c r="L353" s="18"/>
      <c r="M353" s="61"/>
      <c r="N353" s="61"/>
      <c r="O353" s="61"/>
      <c r="P353" s="61"/>
      <c r="Q353" s="134"/>
    </row>
    <row r="354" spans="1:17" ht="25.5" customHeight="1">
      <c r="A354" s="147"/>
      <c r="B354" s="174"/>
      <c r="C354" s="194"/>
      <c r="D354" s="2" t="s">
        <v>143</v>
      </c>
      <c r="E354" s="12">
        <v>0</v>
      </c>
      <c r="F354" s="12">
        <v>0</v>
      </c>
      <c r="G354" s="13" t="s">
        <v>161</v>
      </c>
      <c r="H354" s="12">
        <v>0</v>
      </c>
      <c r="I354" s="44" t="s">
        <v>161</v>
      </c>
      <c r="J354" s="61"/>
      <c r="K354" s="61"/>
      <c r="L354" s="18"/>
      <c r="M354" s="61"/>
      <c r="N354" s="61"/>
      <c r="O354" s="61"/>
      <c r="P354" s="61"/>
      <c r="Q354" s="135"/>
    </row>
    <row r="355" spans="1:17" ht="12" customHeight="1">
      <c r="A355" s="147"/>
      <c r="B355" s="139" t="s">
        <v>82</v>
      </c>
      <c r="C355" s="195" t="s">
        <v>70</v>
      </c>
      <c r="D355" s="6" t="s">
        <v>129</v>
      </c>
      <c r="E355" s="12">
        <v>18610.919000000002</v>
      </c>
      <c r="F355" s="12">
        <v>18610.919000000002</v>
      </c>
      <c r="G355" s="13">
        <f t="shared" si="24"/>
        <v>0</v>
      </c>
      <c r="H355" s="12">
        <v>18298.918000000001</v>
      </c>
      <c r="I355" s="45">
        <f t="shared" si="38"/>
        <v>98.323559411547606</v>
      </c>
      <c r="J355" s="4">
        <v>7</v>
      </c>
      <c r="K355" s="4">
        <v>7</v>
      </c>
      <c r="L355" s="18">
        <f t="shared" ref="L355:L367" si="39">K355*100/J355</f>
        <v>100</v>
      </c>
      <c r="M355" s="4">
        <v>1</v>
      </c>
      <c r="N355" s="4">
        <v>1</v>
      </c>
      <c r="O355" s="4">
        <v>10</v>
      </c>
      <c r="P355" s="4">
        <v>10</v>
      </c>
      <c r="Q355" s="86" t="s">
        <v>119</v>
      </c>
    </row>
    <row r="356" spans="1:17" ht="22.5">
      <c r="A356" s="147"/>
      <c r="B356" s="140"/>
      <c r="C356" s="196"/>
      <c r="D356" s="2" t="s">
        <v>131</v>
      </c>
      <c r="E356" s="12">
        <v>0</v>
      </c>
      <c r="F356" s="12">
        <v>0</v>
      </c>
      <c r="G356" s="13" t="s">
        <v>161</v>
      </c>
      <c r="H356" s="12">
        <v>0</v>
      </c>
      <c r="I356" s="44" t="s">
        <v>161</v>
      </c>
      <c r="J356" s="4"/>
      <c r="K356" s="4"/>
      <c r="L356" s="18"/>
      <c r="M356" s="4"/>
      <c r="N356" s="4"/>
      <c r="O356" s="4"/>
      <c r="P356" s="4"/>
      <c r="Q356" s="86"/>
    </row>
    <row r="357" spans="1:17" ht="22.5">
      <c r="A357" s="147"/>
      <c r="B357" s="140"/>
      <c r="C357" s="196"/>
      <c r="D357" s="2" t="s">
        <v>130</v>
      </c>
      <c r="E357" s="12">
        <v>18610.919000000002</v>
      </c>
      <c r="F357" s="12">
        <v>18610.919000000002</v>
      </c>
      <c r="G357" s="13">
        <f t="shared" si="24"/>
        <v>0</v>
      </c>
      <c r="H357" s="12">
        <v>18298.918000000001</v>
      </c>
      <c r="I357" s="45">
        <f t="shared" si="38"/>
        <v>98.323559411547606</v>
      </c>
      <c r="J357" s="4"/>
      <c r="K357" s="4"/>
      <c r="L357" s="18"/>
      <c r="M357" s="4"/>
      <c r="N357" s="4"/>
      <c r="O357" s="4"/>
      <c r="P357" s="4"/>
      <c r="Q357" s="86"/>
    </row>
    <row r="358" spans="1:17" ht="22.5">
      <c r="A358" s="147"/>
      <c r="B358" s="140"/>
      <c r="C358" s="196"/>
      <c r="D358" s="2" t="s">
        <v>143</v>
      </c>
      <c r="E358" s="12">
        <v>0</v>
      </c>
      <c r="F358" s="12">
        <v>0</v>
      </c>
      <c r="G358" s="13">
        <f t="shared" si="24"/>
        <v>0</v>
      </c>
      <c r="H358" s="12">
        <v>0</v>
      </c>
      <c r="I358" s="44" t="s">
        <v>161</v>
      </c>
      <c r="J358" s="4"/>
      <c r="K358" s="4"/>
      <c r="L358" s="18"/>
      <c r="M358" s="4"/>
      <c r="N358" s="4"/>
      <c r="O358" s="4"/>
      <c r="P358" s="4"/>
      <c r="Q358" s="86"/>
    </row>
    <row r="359" spans="1:17" ht="12.75" customHeight="1">
      <c r="A359" s="147"/>
      <c r="B359" s="139" t="s">
        <v>83</v>
      </c>
      <c r="C359" s="195" t="s">
        <v>70</v>
      </c>
      <c r="D359" s="6" t="s">
        <v>129</v>
      </c>
      <c r="E359" s="12">
        <v>11257.355</v>
      </c>
      <c r="F359" s="12">
        <v>11257.355</v>
      </c>
      <c r="G359" s="13">
        <f t="shared" si="24"/>
        <v>0</v>
      </c>
      <c r="H359" s="12">
        <v>11196.123</v>
      </c>
      <c r="I359" s="45">
        <f t="shared" si="38"/>
        <v>99.456071164141136</v>
      </c>
      <c r="J359" s="4">
        <v>6</v>
      </c>
      <c r="K359" s="4">
        <v>6</v>
      </c>
      <c r="L359" s="18">
        <f t="shared" si="39"/>
        <v>100</v>
      </c>
      <c r="M359" s="4">
        <v>3</v>
      </c>
      <c r="N359" s="4">
        <v>3</v>
      </c>
      <c r="O359" s="4">
        <v>7</v>
      </c>
      <c r="P359" s="4">
        <v>7</v>
      </c>
      <c r="Q359" s="86" t="s">
        <v>119</v>
      </c>
    </row>
    <row r="360" spans="1:17" ht="22.5">
      <c r="A360" s="147"/>
      <c r="B360" s="140"/>
      <c r="C360" s="196"/>
      <c r="D360" s="2" t="s">
        <v>131</v>
      </c>
      <c r="E360" s="12">
        <v>0</v>
      </c>
      <c r="F360" s="12">
        <v>0</v>
      </c>
      <c r="G360" s="13" t="s">
        <v>161</v>
      </c>
      <c r="H360" s="12">
        <v>0</v>
      </c>
      <c r="I360" s="44" t="s">
        <v>161</v>
      </c>
      <c r="J360" s="18"/>
      <c r="K360" s="18"/>
      <c r="L360" s="18"/>
      <c r="M360" s="18"/>
      <c r="N360" s="18"/>
      <c r="O360" s="18"/>
      <c r="P360" s="18"/>
      <c r="Q360" s="87"/>
    </row>
    <row r="361" spans="1:17" ht="22.5">
      <c r="A361" s="147"/>
      <c r="B361" s="140"/>
      <c r="C361" s="196"/>
      <c r="D361" s="2" t="s">
        <v>130</v>
      </c>
      <c r="E361" s="12">
        <v>11257.355</v>
      </c>
      <c r="F361" s="12">
        <v>11257.355</v>
      </c>
      <c r="G361" s="13">
        <f t="shared" si="24"/>
        <v>0</v>
      </c>
      <c r="H361" s="12">
        <v>11196.123</v>
      </c>
      <c r="I361" s="45">
        <f t="shared" si="38"/>
        <v>99.456071164141136</v>
      </c>
      <c r="J361" s="18"/>
      <c r="K361" s="18"/>
      <c r="L361" s="18"/>
      <c r="M361" s="18"/>
      <c r="N361" s="18"/>
      <c r="O361" s="18"/>
      <c r="P361" s="18"/>
      <c r="Q361" s="87"/>
    </row>
    <row r="362" spans="1:17" ht="24.75" customHeight="1">
      <c r="A362" s="147"/>
      <c r="B362" s="140"/>
      <c r="C362" s="196"/>
      <c r="D362" s="2" t="s">
        <v>143</v>
      </c>
      <c r="E362" s="56">
        <v>0</v>
      </c>
      <c r="F362" s="56">
        <v>0</v>
      </c>
      <c r="G362" s="117" t="s">
        <v>161</v>
      </c>
      <c r="H362" s="56">
        <v>0</v>
      </c>
      <c r="I362" s="118" t="s">
        <v>161</v>
      </c>
      <c r="J362" s="18"/>
      <c r="K362" s="18"/>
      <c r="L362" s="18"/>
      <c r="M362" s="18"/>
      <c r="N362" s="18"/>
      <c r="O362" s="18"/>
      <c r="P362" s="18"/>
      <c r="Q362" s="87"/>
    </row>
    <row r="363" spans="1:17" ht="14.25" customHeight="1">
      <c r="A363" s="147"/>
      <c r="B363" s="139" t="s">
        <v>84</v>
      </c>
      <c r="C363" s="195" t="s">
        <v>70</v>
      </c>
      <c r="D363" s="6" t="s">
        <v>129</v>
      </c>
      <c r="E363" s="12">
        <v>24208.909</v>
      </c>
      <c r="F363" s="12">
        <v>24208.909</v>
      </c>
      <c r="G363" s="13">
        <f t="shared" si="24"/>
        <v>0</v>
      </c>
      <c r="H363" s="12">
        <v>24082.451000000001</v>
      </c>
      <c r="I363" s="45">
        <f t="shared" si="38"/>
        <v>99.477638583382671</v>
      </c>
      <c r="J363" s="18">
        <v>1</v>
      </c>
      <c r="K363" s="18">
        <v>1</v>
      </c>
      <c r="L363" s="18">
        <f t="shared" si="39"/>
        <v>100</v>
      </c>
      <c r="M363" s="18">
        <v>1</v>
      </c>
      <c r="N363" s="18">
        <v>1</v>
      </c>
      <c r="O363" s="18">
        <v>1</v>
      </c>
      <c r="P363" s="18">
        <v>1</v>
      </c>
      <c r="Q363" s="87" t="s">
        <v>119</v>
      </c>
    </row>
    <row r="364" spans="1:17" ht="22.5">
      <c r="A364" s="147"/>
      <c r="B364" s="140"/>
      <c r="C364" s="196"/>
      <c r="D364" s="2" t="s">
        <v>131</v>
      </c>
      <c r="E364" s="12">
        <v>0</v>
      </c>
      <c r="F364" s="12">
        <v>0</v>
      </c>
      <c r="G364" s="13" t="s">
        <v>161</v>
      </c>
      <c r="H364" s="12">
        <v>0</v>
      </c>
      <c r="I364" s="45" t="s">
        <v>161</v>
      </c>
      <c r="J364" s="17"/>
      <c r="K364" s="17"/>
      <c r="L364" s="18"/>
      <c r="M364" s="17"/>
      <c r="N364" s="17"/>
      <c r="O364" s="17"/>
      <c r="P364" s="17"/>
      <c r="Q364" s="17"/>
    </row>
    <row r="365" spans="1:17" ht="22.5">
      <c r="A365" s="147"/>
      <c r="B365" s="140"/>
      <c r="C365" s="196"/>
      <c r="D365" s="2" t="s">
        <v>130</v>
      </c>
      <c r="E365" s="12">
        <v>24208.909</v>
      </c>
      <c r="F365" s="12">
        <v>24208.909</v>
      </c>
      <c r="G365" s="13">
        <f t="shared" si="24"/>
        <v>0</v>
      </c>
      <c r="H365" s="12">
        <v>24082.451000000001</v>
      </c>
      <c r="I365" s="45">
        <f t="shared" si="38"/>
        <v>99.477638583382671</v>
      </c>
      <c r="J365" s="17"/>
      <c r="K365" s="17"/>
      <c r="L365" s="18"/>
      <c r="M365" s="17"/>
      <c r="N365" s="17"/>
      <c r="O365" s="17"/>
      <c r="P365" s="17"/>
      <c r="Q365" s="17"/>
    </row>
    <row r="366" spans="1:17" ht="26.25" customHeight="1">
      <c r="A366" s="147"/>
      <c r="B366" s="150"/>
      <c r="C366" s="197"/>
      <c r="D366" s="2" t="s">
        <v>143</v>
      </c>
      <c r="E366" s="12">
        <v>0</v>
      </c>
      <c r="F366" s="12">
        <v>0</v>
      </c>
      <c r="G366" s="13" t="s">
        <v>161</v>
      </c>
      <c r="H366" s="12">
        <v>0</v>
      </c>
      <c r="I366" s="45" t="s">
        <v>161</v>
      </c>
      <c r="J366" s="22"/>
      <c r="K366" s="22"/>
      <c r="L366" s="4"/>
      <c r="M366" s="22"/>
      <c r="N366" s="22"/>
      <c r="O366" s="22"/>
      <c r="P366" s="22"/>
      <c r="Q366" s="22"/>
    </row>
    <row r="367" spans="1:17" ht="14.25" customHeight="1">
      <c r="A367" s="189">
        <v>17</v>
      </c>
      <c r="B367" s="165" t="s">
        <v>85</v>
      </c>
      <c r="C367" s="155" t="s">
        <v>197</v>
      </c>
      <c r="D367" s="5" t="s">
        <v>129</v>
      </c>
      <c r="E367" s="14">
        <v>5323886.4069999997</v>
      </c>
      <c r="F367" s="14">
        <v>5324173.4069999997</v>
      </c>
      <c r="G367" s="13">
        <f t="shared" si="24"/>
        <v>287</v>
      </c>
      <c r="H367" s="14">
        <v>5216363.5449999999</v>
      </c>
      <c r="I367" s="24">
        <f>H367/F367*100</f>
        <v>97.975087327954867</v>
      </c>
      <c r="J367" s="3">
        <v>19</v>
      </c>
      <c r="K367" s="3">
        <v>19</v>
      </c>
      <c r="L367" s="21">
        <f t="shared" si="39"/>
        <v>100</v>
      </c>
      <c r="M367" s="3">
        <v>13</v>
      </c>
      <c r="N367" s="3">
        <v>13</v>
      </c>
      <c r="O367" s="3">
        <v>27</v>
      </c>
      <c r="P367" s="3">
        <v>27</v>
      </c>
      <c r="Q367" s="133" t="s">
        <v>177</v>
      </c>
    </row>
    <row r="368" spans="1:17" ht="22.5">
      <c r="A368" s="190"/>
      <c r="B368" s="165"/>
      <c r="C368" s="155"/>
      <c r="D368" s="2" t="s">
        <v>131</v>
      </c>
      <c r="E368" s="12">
        <v>512025.83</v>
      </c>
      <c r="F368" s="12">
        <v>512025.83</v>
      </c>
      <c r="G368" s="13">
        <f t="shared" si="24"/>
        <v>0</v>
      </c>
      <c r="H368" s="12">
        <v>512025.83</v>
      </c>
      <c r="I368" s="23">
        <f t="shared" ref="I368:I384" si="40">H368/F368*100</f>
        <v>100</v>
      </c>
      <c r="J368" s="4"/>
      <c r="K368" s="4"/>
      <c r="L368" s="18"/>
      <c r="M368" s="4"/>
      <c r="N368" s="4"/>
      <c r="O368" s="4"/>
      <c r="P368" s="4"/>
      <c r="Q368" s="134"/>
    </row>
    <row r="369" spans="1:17" ht="22.5">
      <c r="A369" s="190"/>
      <c r="B369" s="165"/>
      <c r="C369" s="155"/>
      <c r="D369" s="2" t="s">
        <v>130</v>
      </c>
      <c r="E369" s="12">
        <v>4788290.5350000001</v>
      </c>
      <c r="F369" s="12">
        <v>4788577.5350000001</v>
      </c>
      <c r="G369" s="13">
        <f t="shared" si="24"/>
        <v>287</v>
      </c>
      <c r="H369" s="12">
        <v>4677487.3969999999</v>
      </c>
      <c r="I369" s="23">
        <f t="shared" si="40"/>
        <v>97.680101508474365</v>
      </c>
      <c r="J369" s="4"/>
      <c r="K369" s="4"/>
      <c r="L369" s="4"/>
      <c r="M369" s="4"/>
      <c r="N369" s="4"/>
      <c r="O369" s="4"/>
      <c r="P369" s="4"/>
      <c r="Q369" s="134"/>
    </row>
    <row r="370" spans="1:17" ht="22.5" customHeight="1">
      <c r="A370" s="190"/>
      <c r="B370" s="165"/>
      <c r="C370" s="155"/>
      <c r="D370" s="2" t="s">
        <v>145</v>
      </c>
      <c r="E370" s="12">
        <v>21870.042000000001</v>
      </c>
      <c r="F370" s="12">
        <v>21870.042000000001</v>
      </c>
      <c r="G370" s="13">
        <f t="shared" si="24"/>
        <v>0</v>
      </c>
      <c r="H370" s="12">
        <v>22311.317999999999</v>
      </c>
      <c r="I370" s="23">
        <f t="shared" si="40"/>
        <v>102.01771903318703</v>
      </c>
      <c r="J370" s="4"/>
      <c r="K370" s="4"/>
      <c r="L370" s="4"/>
      <c r="M370" s="4"/>
      <c r="N370" s="4"/>
      <c r="O370" s="4"/>
      <c r="P370" s="4"/>
      <c r="Q370" s="135"/>
    </row>
    <row r="371" spans="1:17" ht="22.5">
      <c r="A371" s="190"/>
      <c r="B371" s="165"/>
      <c r="C371" s="155"/>
      <c r="D371" s="2" t="s">
        <v>143</v>
      </c>
      <c r="E371" s="12">
        <v>1700</v>
      </c>
      <c r="F371" s="12">
        <v>1700</v>
      </c>
      <c r="G371" s="13">
        <f t="shared" si="24"/>
        <v>0</v>
      </c>
      <c r="H371" s="12">
        <v>4539</v>
      </c>
      <c r="I371" s="23">
        <f t="shared" si="40"/>
        <v>267</v>
      </c>
      <c r="J371" s="4"/>
      <c r="K371" s="4"/>
      <c r="L371" s="4"/>
      <c r="M371" s="4"/>
      <c r="N371" s="4"/>
      <c r="O371" s="4"/>
      <c r="P371" s="4"/>
      <c r="Q371" s="4"/>
    </row>
    <row r="372" spans="1:17" ht="11.25" customHeight="1">
      <c r="A372" s="190"/>
      <c r="B372" s="139" t="s">
        <v>87</v>
      </c>
      <c r="C372" s="141" t="s">
        <v>86</v>
      </c>
      <c r="D372" s="2" t="s">
        <v>129</v>
      </c>
      <c r="E372" s="12">
        <v>4767735.7869999995</v>
      </c>
      <c r="F372" s="12">
        <v>4767735.7869999995</v>
      </c>
      <c r="G372" s="13">
        <f t="shared" si="24"/>
        <v>0</v>
      </c>
      <c r="H372" s="12">
        <v>4659187.8849999998</v>
      </c>
      <c r="I372" s="23">
        <f t="shared" si="40"/>
        <v>97.72328193403726</v>
      </c>
      <c r="J372" s="4">
        <v>11</v>
      </c>
      <c r="K372" s="4">
        <v>11</v>
      </c>
      <c r="L372" s="18">
        <f t="shared" ref="L372" si="41">K372*100/J372</f>
        <v>100</v>
      </c>
      <c r="M372" s="4">
        <v>6</v>
      </c>
      <c r="N372" s="4">
        <v>6</v>
      </c>
      <c r="O372" s="4">
        <v>5</v>
      </c>
      <c r="P372" s="4">
        <v>5</v>
      </c>
      <c r="Q372" s="4" t="s">
        <v>119</v>
      </c>
    </row>
    <row r="373" spans="1:17" ht="22.5">
      <c r="A373" s="190"/>
      <c r="B373" s="140"/>
      <c r="C373" s="142"/>
      <c r="D373" s="2" t="s">
        <v>131</v>
      </c>
      <c r="E373" s="12">
        <v>512025.83</v>
      </c>
      <c r="F373" s="12">
        <v>512025.83</v>
      </c>
      <c r="G373" s="13">
        <f t="shared" ref="G373:G438" si="42">F373-E373</f>
        <v>0</v>
      </c>
      <c r="H373" s="12">
        <v>512025.83</v>
      </c>
      <c r="I373" s="23">
        <f t="shared" si="40"/>
        <v>100</v>
      </c>
      <c r="J373" s="4"/>
      <c r="K373" s="4"/>
      <c r="L373" s="4"/>
      <c r="M373" s="4"/>
      <c r="N373" s="4"/>
      <c r="O373" s="4"/>
      <c r="P373" s="4"/>
      <c r="Q373" s="4"/>
    </row>
    <row r="374" spans="1:17" ht="22.5">
      <c r="A374" s="190"/>
      <c r="B374" s="140"/>
      <c r="C374" s="142"/>
      <c r="D374" s="2" t="s">
        <v>130</v>
      </c>
      <c r="E374" s="12">
        <v>4233839.915</v>
      </c>
      <c r="F374" s="12">
        <v>4233839.915</v>
      </c>
      <c r="G374" s="13">
        <f t="shared" si="42"/>
        <v>0</v>
      </c>
      <c r="H374" s="12">
        <v>4124850.7370000002</v>
      </c>
      <c r="I374" s="23">
        <f t="shared" si="40"/>
        <v>97.425760534453275</v>
      </c>
      <c r="J374" s="4"/>
      <c r="K374" s="4"/>
      <c r="L374" s="4"/>
      <c r="M374" s="4"/>
      <c r="N374" s="4"/>
      <c r="O374" s="4"/>
      <c r="P374" s="4"/>
      <c r="Q374" s="4"/>
    </row>
    <row r="375" spans="1:17" ht="24.75" customHeight="1">
      <c r="A375" s="190"/>
      <c r="B375" s="140"/>
      <c r="C375" s="142"/>
      <c r="D375" s="2" t="s">
        <v>145</v>
      </c>
      <c r="E375" s="12">
        <v>21870.042000000001</v>
      </c>
      <c r="F375" s="12">
        <v>21870.042000000001</v>
      </c>
      <c r="G375" s="13">
        <f t="shared" si="42"/>
        <v>0</v>
      </c>
      <c r="H375" s="12">
        <v>22311.317999999999</v>
      </c>
      <c r="I375" s="23">
        <f t="shared" si="40"/>
        <v>102.01771903318703</v>
      </c>
      <c r="J375" s="4"/>
      <c r="K375" s="4"/>
      <c r="L375" s="4"/>
      <c r="M375" s="4"/>
      <c r="N375" s="4"/>
      <c r="O375" s="4"/>
      <c r="P375" s="4"/>
      <c r="Q375" s="4"/>
    </row>
    <row r="376" spans="1:17" ht="22.5">
      <c r="A376" s="190"/>
      <c r="B376" s="150"/>
      <c r="C376" s="151"/>
      <c r="D376" s="2" t="s">
        <v>143</v>
      </c>
      <c r="E376" s="12">
        <v>0</v>
      </c>
      <c r="F376" s="12">
        <v>0</v>
      </c>
      <c r="G376" s="13" t="s">
        <v>161</v>
      </c>
      <c r="H376" s="12">
        <v>0</v>
      </c>
      <c r="I376" s="23" t="s">
        <v>161</v>
      </c>
      <c r="J376" s="4"/>
      <c r="K376" s="4"/>
      <c r="L376" s="4"/>
      <c r="M376" s="4"/>
      <c r="N376" s="4"/>
      <c r="O376" s="4"/>
      <c r="P376" s="4"/>
      <c r="Q376" s="4"/>
    </row>
    <row r="377" spans="1:17" ht="12" customHeight="1">
      <c r="A377" s="190"/>
      <c r="B377" s="139" t="s">
        <v>88</v>
      </c>
      <c r="C377" s="141" t="s">
        <v>197</v>
      </c>
      <c r="D377" s="2" t="s">
        <v>129</v>
      </c>
      <c r="E377" s="12">
        <v>549437.27</v>
      </c>
      <c r="F377" s="12">
        <v>549724.27</v>
      </c>
      <c r="G377" s="13">
        <f t="shared" si="42"/>
        <v>287</v>
      </c>
      <c r="H377" s="12">
        <v>550479.69799999997</v>
      </c>
      <c r="I377" s="23">
        <f t="shared" si="40"/>
        <v>100.13741943756639</v>
      </c>
      <c r="J377" s="4">
        <v>4</v>
      </c>
      <c r="K377" s="4">
        <v>4</v>
      </c>
      <c r="L377" s="18">
        <f t="shared" ref="L377" si="43">K377*100/J377</f>
        <v>100</v>
      </c>
      <c r="M377" s="4">
        <v>5</v>
      </c>
      <c r="N377" s="4">
        <v>5</v>
      </c>
      <c r="O377" s="4">
        <v>10</v>
      </c>
      <c r="P377" s="4">
        <v>10</v>
      </c>
      <c r="Q377" s="4" t="s">
        <v>119</v>
      </c>
    </row>
    <row r="378" spans="1:17" ht="22.5">
      <c r="A378" s="190"/>
      <c r="B378" s="140"/>
      <c r="C378" s="142"/>
      <c r="D378" s="2" t="s">
        <v>131</v>
      </c>
      <c r="E378" s="12">
        <v>0</v>
      </c>
      <c r="F378" s="12">
        <v>0</v>
      </c>
      <c r="G378" s="13" t="s">
        <v>161</v>
      </c>
      <c r="H378" s="12">
        <v>0</v>
      </c>
      <c r="I378" s="23" t="s">
        <v>161</v>
      </c>
      <c r="J378" s="18"/>
      <c r="K378" s="18"/>
      <c r="L378" s="18"/>
      <c r="M378" s="18"/>
      <c r="N378" s="18"/>
      <c r="O378" s="18"/>
      <c r="P378" s="18"/>
      <c r="Q378" s="18"/>
    </row>
    <row r="379" spans="1:17" ht="22.5">
      <c r="A379" s="190"/>
      <c r="B379" s="140"/>
      <c r="C379" s="142"/>
      <c r="D379" s="2" t="s">
        <v>130</v>
      </c>
      <c r="E379" s="12">
        <v>547737.27</v>
      </c>
      <c r="F379" s="12">
        <v>548024.27</v>
      </c>
      <c r="G379" s="13">
        <f t="shared" si="42"/>
        <v>287</v>
      </c>
      <c r="H379" s="12">
        <v>545940.69799999997</v>
      </c>
      <c r="I379" s="23">
        <f t="shared" si="40"/>
        <v>99.619802969675035</v>
      </c>
      <c r="J379" s="18"/>
      <c r="K379" s="18"/>
      <c r="L379" s="18"/>
      <c r="M379" s="18"/>
      <c r="N379" s="18"/>
      <c r="O379" s="18"/>
      <c r="P379" s="18"/>
      <c r="Q379" s="18"/>
    </row>
    <row r="380" spans="1:17" ht="24" customHeight="1">
      <c r="A380" s="190"/>
      <c r="B380" s="140"/>
      <c r="C380" s="142"/>
      <c r="D380" s="2" t="s">
        <v>145</v>
      </c>
      <c r="E380" s="12">
        <v>0</v>
      </c>
      <c r="F380" s="12">
        <v>0</v>
      </c>
      <c r="G380" s="13" t="s">
        <v>161</v>
      </c>
      <c r="H380" s="12">
        <v>0</v>
      </c>
      <c r="I380" s="23" t="s">
        <v>161</v>
      </c>
      <c r="J380" s="18"/>
      <c r="K380" s="18"/>
      <c r="L380" s="18"/>
      <c r="M380" s="18"/>
      <c r="N380" s="18"/>
      <c r="O380" s="18"/>
      <c r="P380" s="18"/>
      <c r="Q380" s="18"/>
    </row>
    <row r="381" spans="1:17" ht="22.5">
      <c r="A381" s="190"/>
      <c r="B381" s="140"/>
      <c r="C381" s="142"/>
      <c r="D381" s="2" t="s">
        <v>143</v>
      </c>
      <c r="E381" s="12">
        <v>1700</v>
      </c>
      <c r="F381" s="12">
        <v>1700</v>
      </c>
      <c r="G381" s="13">
        <f t="shared" si="42"/>
        <v>0</v>
      </c>
      <c r="H381" s="12">
        <v>4539</v>
      </c>
      <c r="I381" s="23">
        <f t="shared" si="40"/>
        <v>267</v>
      </c>
      <c r="J381" s="18"/>
      <c r="K381" s="18"/>
      <c r="L381" s="18"/>
      <c r="M381" s="18"/>
      <c r="N381" s="18"/>
      <c r="O381" s="18"/>
      <c r="P381" s="18"/>
      <c r="Q381" s="18"/>
    </row>
    <row r="382" spans="1:17" ht="13.5" customHeight="1">
      <c r="A382" s="190"/>
      <c r="B382" s="139" t="s">
        <v>89</v>
      </c>
      <c r="C382" s="141" t="s">
        <v>197</v>
      </c>
      <c r="D382" s="2" t="s">
        <v>129</v>
      </c>
      <c r="E382" s="12">
        <v>6713.35</v>
      </c>
      <c r="F382" s="12">
        <v>6713.35</v>
      </c>
      <c r="G382" s="13">
        <f t="shared" si="42"/>
        <v>0</v>
      </c>
      <c r="H382" s="12">
        <v>6695.9620000000004</v>
      </c>
      <c r="I382" s="23">
        <f t="shared" si="40"/>
        <v>99.740993691674049</v>
      </c>
      <c r="J382" s="18">
        <v>4</v>
      </c>
      <c r="K382" s="18">
        <v>4</v>
      </c>
      <c r="L382" s="18">
        <f t="shared" ref="L382" si="44">K382*100/J382</f>
        <v>100</v>
      </c>
      <c r="M382" s="18">
        <v>2</v>
      </c>
      <c r="N382" s="18">
        <v>2</v>
      </c>
      <c r="O382" s="18">
        <v>12</v>
      </c>
      <c r="P382" s="18">
        <v>12</v>
      </c>
      <c r="Q382" s="18" t="s">
        <v>119</v>
      </c>
    </row>
    <row r="383" spans="1:17" ht="22.5">
      <c r="A383" s="190"/>
      <c r="B383" s="140"/>
      <c r="C383" s="142"/>
      <c r="D383" s="2" t="s">
        <v>131</v>
      </c>
      <c r="E383" s="12">
        <v>0</v>
      </c>
      <c r="F383" s="12">
        <v>0</v>
      </c>
      <c r="G383" s="13">
        <f t="shared" si="42"/>
        <v>0</v>
      </c>
      <c r="H383" s="12">
        <v>0</v>
      </c>
      <c r="I383" s="23" t="s">
        <v>161</v>
      </c>
      <c r="J383" s="18"/>
      <c r="K383" s="18"/>
      <c r="L383" s="18"/>
      <c r="M383" s="18"/>
      <c r="N383" s="18"/>
      <c r="O383" s="18"/>
      <c r="P383" s="18"/>
      <c r="Q383" s="18"/>
    </row>
    <row r="384" spans="1:17" ht="22.5">
      <c r="A384" s="190"/>
      <c r="B384" s="140"/>
      <c r="C384" s="142"/>
      <c r="D384" s="2" t="s">
        <v>130</v>
      </c>
      <c r="E384" s="12">
        <v>6713.35</v>
      </c>
      <c r="F384" s="12">
        <v>6713.35</v>
      </c>
      <c r="G384" s="13">
        <f t="shared" si="42"/>
        <v>0</v>
      </c>
      <c r="H384" s="12">
        <v>6695.9620000000004</v>
      </c>
      <c r="I384" s="23">
        <f t="shared" si="40"/>
        <v>99.740993691674049</v>
      </c>
      <c r="J384" s="18"/>
      <c r="K384" s="18"/>
      <c r="L384" s="18"/>
      <c r="M384" s="18"/>
      <c r="N384" s="18"/>
      <c r="O384" s="18"/>
      <c r="P384" s="18"/>
      <c r="Q384" s="18"/>
    </row>
    <row r="385" spans="1:17" ht="22.5" customHeight="1">
      <c r="A385" s="190"/>
      <c r="B385" s="140"/>
      <c r="C385" s="142"/>
      <c r="D385" s="2" t="s">
        <v>143</v>
      </c>
      <c r="E385" s="12">
        <v>0</v>
      </c>
      <c r="F385" s="12">
        <v>0</v>
      </c>
      <c r="G385" s="13" t="s">
        <v>161</v>
      </c>
      <c r="H385" s="12">
        <v>0</v>
      </c>
      <c r="I385" s="24" t="s">
        <v>161</v>
      </c>
      <c r="J385" s="18"/>
      <c r="K385" s="18"/>
      <c r="L385" s="18"/>
      <c r="M385" s="18"/>
      <c r="N385" s="18"/>
      <c r="O385" s="18"/>
      <c r="P385" s="18"/>
      <c r="Q385" s="18"/>
    </row>
    <row r="386" spans="1:17" s="9" customFormat="1" ht="12.75" customHeight="1">
      <c r="A386" s="176">
        <v>18</v>
      </c>
      <c r="B386" s="206" t="s">
        <v>90</v>
      </c>
      <c r="C386" s="175" t="s">
        <v>92</v>
      </c>
      <c r="D386" s="71" t="s">
        <v>129</v>
      </c>
      <c r="E386" s="28">
        <v>5902061.3200000003</v>
      </c>
      <c r="F386" s="28">
        <v>6695048.5350000001</v>
      </c>
      <c r="G386" s="30">
        <f t="shared" si="42"/>
        <v>792987.21499999985</v>
      </c>
      <c r="H386" s="28">
        <v>6659254.4620000003</v>
      </c>
      <c r="I386" s="46">
        <f>H386/F386*100</f>
        <v>99.465364996043306</v>
      </c>
      <c r="J386" s="31">
        <v>72</v>
      </c>
      <c r="K386" s="31">
        <v>57</v>
      </c>
      <c r="L386" s="131">
        <f t="shared" ref="L386" si="45">K386*100/J386</f>
        <v>79.166666666666671</v>
      </c>
      <c r="M386" s="31">
        <v>16</v>
      </c>
      <c r="N386" s="31">
        <v>10</v>
      </c>
      <c r="O386" s="31">
        <v>30</v>
      </c>
      <c r="P386" s="31">
        <v>24</v>
      </c>
      <c r="Q386" s="212" t="s">
        <v>179</v>
      </c>
    </row>
    <row r="387" spans="1:17" s="9" customFormat="1" ht="22.5">
      <c r="A387" s="177"/>
      <c r="B387" s="206"/>
      <c r="C387" s="175"/>
      <c r="D387" s="33" t="s">
        <v>131</v>
      </c>
      <c r="E387" s="29">
        <v>4533600.3</v>
      </c>
      <c r="F387" s="29">
        <v>5254930.5999999996</v>
      </c>
      <c r="G387" s="30">
        <f t="shared" si="42"/>
        <v>721330.29999999981</v>
      </c>
      <c r="H387" s="29">
        <v>5232351.9289999995</v>
      </c>
      <c r="I387" s="35">
        <f t="shared" ref="I387:I390" si="46">H387/F387*100</f>
        <v>99.570333602502757</v>
      </c>
      <c r="J387" s="34"/>
      <c r="K387" s="34"/>
      <c r="L387" s="35"/>
      <c r="M387" s="34"/>
      <c r="N387" s="34"/>
      <c r="O387" s="34"/>
      <c r="P387" s="34"/>
      <c r="Q387" s="213"/>
    </row>
    <row r="388" spans="1:17" s="9" customFormat="1" ht="22.5">
      <c r="A388" s="177"/>
      <c r="B388" s="206"/>
      <c r="C388" s="175"/>
      <c r="D388" s="33" t="s">
        <v>130</v>
      </c>
      <c r="E388" s="29">
        <v>1140953.551</v>
      </c>
      <c r="F388" s="29">
        <v>1212610.466</v>
      </c>
      <c r="G388" s="30">
        <f t="shared" si="42"/>
        <v>71656.915000000037</v>
      </c>
      <c r="H388" s="29">
        <v>1201269.7520000001</v>
      </c>
      <c r="I388" s="35">
        <f t="shared" si="46"/>
        <v>99.064768586617163</v>
      </c>
      <c r="J388" s="34"/>
      <c r="K388" s="34"/>
      <c r="L388" s="35"/>
      <c r="M388" s="34"/>
      <c r="N388" s="34"/>
      <c r="O388" s="34"/>
      <c r="P388" s="34"/>
      <c r="Q388" s="213"/>
    </row>
    <row r="389" spans="1:17" s="9" customFormat="1" ht="23.25" customHeight="1">
      <c r="A389" s="177"/>
      <c r="B389" s="206"/>
      <c r="C389" s="175"/>
      <c r="D389" s="36" t="s">
        <v>145</v>
      </c>
      <c r="E389" s="29">
        <v>67221.168999999994</v>
      </c>
      <c r="F389" s="29">
        <v>67221.168999999994</v>
      </c>
      <c r="G389" s="30">
        <f t="shared" si="42"/>
        <v>0</v>
      </c>
      <c r="H389" s="29">
        <v>72025.108999999997</v>
      </c>
      <c r="I389" s="35">
        <f t="shared" si="46"/>
        <v>107.14646899401585</v>
      </c>
      <c r="J389" s="34"/>
      <c r="K389" s="34"/>
      <c r="L389" s="32"/>
      <c r="M389" s="34"/>
      <c r="N389" s="34"/>
      <c r="O389" s="34"/>
      <c r="P389" s="34"/>
      <c r="Q389" s="213"/>
    </row>
    <row r="390" spans="1:17" s="9" customFormat="1" ht="23.25" customHeight="1">
      <c r="A390" s="177"/>
      <c r="B390" s="206"/>
      <c r="C390" s="175"/>
      <c r="D390" s="33" t="s">
        <v>143</v>
      </c>
      <c r="E390" s="30">
        <v>160286.29999999999</v>
      </c>
      <c r="F390" s="29">
        <v>160286.29999999999</v>
      </c>
      <c r="G390" s="30">
        <f t="shared" si="42"/>
        <v>0</v>
      </c>
      <c r="H390" s="29">
        <v>153607.67199999999</v>
      </c>
      <c r="I390" s="35">
        <f t="shared" si="46"/>
        <v>95.833313265076299</v>
      </c>
      <c r="J390" s="34"/>
      <c r="K390" s="34"/>
      <c r="L390" s="35"/>
      <c r="M390" s="34"/>
      <c r="N390" s="34"/>
      <c r="O390" s="34"/>
      <c r="P390" s="34"/>
      <c r="Q390" s="214"/>
    </row>
    <row r="391" spans="1:17" s="9" customFormat="1" ht="15" customHeight="1">
      <c r="A391" s="177"/>
      <c r="B391" s="180" t="s">
        <v>93</v>
      </c>
      <c r="C391" s="178" t="s">
        <v>152</v>
      </c>
      <c r="D391" s="36" t="s">
        <v>129</v>
      </c>
      <c r="E391" s="29">
        <v>4789179.5470000003</v>
      </c>
      <c r="F391" s="29">
        <v>5582166.7620000001</v>
      </c>
      <c r="G391" s="30">
        <f t="shared" si="42"/>
        <v>792987.21499999985</v>
      </c>
      <c r="H391" s="29">
        <v>5579562.2709999997</v>
      </c>
      <c r="I391" s="35">
        <f>H391/F391*100</f>
        <v>99.953342651499938</v>
      </c>
      <c r="J391" s="34">
        <v>37</v>
      </c>
      <c r="K391" s="34">
        <v>26</v>
      </c>
      <c r="L391" s="32">
        <f t="shared" ref="L391" si="47">K391*100/J391</f>
        <v>70.270270270270274</v>
      </c>
      <c r="M391" s="34">
        <v>7</v>
      </c>
      <c r="N391" s="34">
        <v>5</v>
      </c>
      <c r="O391" s="34">
        <v>16</v>
      </c>
      <c r="P391" s="34">
        <v>13</v>
      </c>
      <c r="Q391" s="34" t="s">
        <v>119</v>
      </c>
    </row>
    <row r="392" spans="1:17" s="9" customFormat="1" ht="22.5">
      <c r="A392" s="177"/>
      <c r="B392" s="181"/>
      <c r="C392" s="179"/>
      <c r="D392" s="33" t="s">
        <v>131</v>
      </c>
      <c r="E392" s="29">
        <v>4160633.9</v>
      </c>
      <c r="F392" s="29">
        <v>4881964.2</v>
      </c>
      <c r="G392" s="30">
        <f t="shared" si="42"/>
        <v>721330.30000000028</v>
      </c>
      <c r="H392" s="29">
        <v>4881763.2350000003</v>
      </c>
      <c r="I392" s="35">
        <f t="shared" ref="I392:I394" si="48">H392/F392*100</f>
        <v>99.995883521636642</v>
      </c>
      <c r="J392" s="34"/>
      <c r="K392" s="34"/>
      <c r="L392" s="35"/>
      <c r="M392" s="34"/>
      <c r="N392" s="34"/>
      <c r="O392" s="34"/>
      <c r="P392" s="34"/>
      <c r="Q392" s="34"/>
    </row>
    <row r="393" spans="1:17" s="9" customFormat="1" ht="22.5">
      <c r="A393" s="177"/>
      <c r="B393" s="181"/>
      <c r="C393" s="179"/>
      <c r="D393" s="33" t="s">
        <v>130</v>
      </c>
      <c r="E393" s="29">
        <v>621249.647</v>
      </c>
      <c r="F393" s="29">
        <v>692906.56200000003</v>
      </c>
      <c r="G393" s="30">
        <f t="shared" si="42"/>
        <v>71656.915000000037</v>
      </c>
      <c r="H393" s="29">
        <v>690055.23400000005</v>
      </c>
      <c r="I393" s="35">
        <f t="shared" si="48"/>
        <v>99.588497474786507</v>
      </c>
      <c r="J393" s="34"/>
      <c r="K393" s="34"/>
      <c r="L393" s="35"/>
      <c r="M393" s="34"/>
      <c r="N393" s="34"/>
      <c r="O393" s="34"/>
      <c r="P393" s="34"/>
      <c r="Q393" s="34"/>
    </row>
    <row r="394" spans="1:17" s="9" customFormat="1" ht="25.5" customHeight="1">
      <c r="A394" s="177"/>
      <c r="B394" s="181"/>
      <c r="C394" s="179"/>
      <c r="D394" s="36" t="s">
        <v>143</v>
      </c>
      <c r="E394" s="29">
        <v>7296</v>
      </c>
      <c r="F394" s="29">
        <v>7296</v>
      </c>
      <c r="G394" s="30">
        <f t="shared" si="42"/>
        <v>0</v>
      </c>
      <c r="H394" s="29">
        <v>7743.8019999999997</v>
      </c>
      <c r="I394" s="35">
        <f t="shared" si="48"/>
        <v>106.13763706140351</v>
      </c>
      <c r="J394" s="34"/>
      <c r="K394" s="34"/>
      <c r="L394" s="35"/>
      <c r="M394" s="34"/>
      <c r="N394" s="34"/>
      <c r="O394" s="34"/>
      <c r="P394" s="34"/>
      <c r="Q394" s="34"/>
    </row>
    <row r="395" spans="1:17" s="9" customFormat="1" ht="9.75" customHeight="1">
      <c r="A395" s="177"/>
      <c r="B395" s="48" t="s">
        <v>184</v>
      </c>
      <c r="C395" s="33"/>
      <c r="D395" s="36"/>
      <c r="E395" s="29"/>
      <c r="F395" s="29"/>
      <c r="G395" s="30"/>
      <c r="H395" s="29"/>
      <c r="I395" s="35"/>
      <c r="J395" s="34"/>
      <c r="K395" s="34"/>
      <c r="L395" s="32"/>
      <c r="M395" s="34"/>
      <c r="N395" s="34"/>
      <c r="O395" s="34"/>
      <c r="P395" s="34"/>
      <c r="Q395" s="34"/>
    </row>
    <row r="396" spans="1:17" s="9" customFormat="1" ht="13.5" customHeight="1">
      <c r="A396" s="177"/>
      <c r="B396" s="180" t="s">
        <v>171</v>
      </c>
      <c r="C396" s="178" t="s">
        <v>152</v>
      </c>
      <c r="D396" s="33" t="s">
        <v>129</v>
      </c>
      <c r="E396" s="29">
        <v>28511.61</v>
      </c>
      <c r="F396" s="29">
        <v>28511.61</v>
      </c>
      <c r="G396" s="30">
        <f t="shared" si="42"/>
        <v>0</v>
      </c>
      <c r="H396" s="29">
        <v>28959.412</v>
      </c>
      <c r="I396" s="35">
        <f>H396/F396*100</f>
        <v>101.57059527680128</v>
      </c>
      <c r="J396" s="34">
        <v>2</v>
      </c>
      <c r="K396" s="34">
        <v>2</v>
      </c>
      <c r="L396" s="32">
        <f t="shared" ref="L396" si="49">K396*100/J396</f>
        <v>100</v>
      </c>
      <c r="M396" s="34">
        <v>1</v>
      </c>
      <c r="N396" s="34">
        <v>1</v>
      </c>
      <c r="O396" s="34">
        <v>2</v>
      </c>
      <c r="P396" s="34">
        <v>2</v>
      </c>
      <c r="Q396" s="34"/>
    </row>
    <row r="397" spans="1:17" s="9" customFormat="1" ht="22.5">
      <c r="A397" s="177"/>
      <c r="B397" s="181"/>
      <c r="C397" s="179"/>
      <c r="D397" s="33" t="s">
        <v>131</v>
      </c>
      <c r="E397" s="29">
        <v>18023</v>
      </c>
      <c r="F397" s="29">
        <v>18023</v>
      </c>
      <c r="G397" s="30">
        <f t="shared" si="42"/>
        <v>0</v>
      </c>
      <c r="H397" s="29">
        <v>18023</v>
      </c>
      <c r="I397" s="35">
        <f>H397/F397*100</f>
        <v>100</v>
      </c>
      <c r="J397" s="34"/>
      <c r="K397" s="34"/>
      <c r="L397" s="35"/>
      <c r="M397" s="34"/>
      <c r="N397" s="34"/>
      <c r="O397" s="34"/>
      <c r="P397" s="34"/>
      <c r="Q397" s="34"/>
    </row>
    <row r="398" spans="1:17" s="9" customFormat="1" ht="22.5">
      <c r="A398" s="177"/>
      <c r="B398" s="181"/>
      <c r="C398" s="179"/>
      <c r="D398" s="33" t="s">
        <v>130</v>
      </c>
      <c r="E398" s="29">
        <v>3192.61</v>
      </c>
      <c r="F398" s="29">
        <v>3192.61</v>
      </c>
      <c r="G398" s="30">
        <f t="shared" si="42"/>
        <v>0</v>
      </c>
      <c r="H398" s="29">
        <v>3192.61</v>
      </c>
      <c r="I398" s="35">
        <f>H398/F398*100</f>
        <v>100</v>
      </c>
      <c r="J398" s="34"/>
      <c r="K398" s="34"/>
      <c r="L398" s="35"/>
      <c r="M398" s="34"/>
      <c r="N398" s="34"/>
      <c r="O398" s="34"/>
      <c r="P398" s="34"/>
      <c r="Q398" s="34"/>
    </row>
    <row r="399" spans="1:17" s="9" customFormat="1" ht="33" customHeight="1">
      <c r="A399" s="177"/>
      <c r="B399" s="181"/>
      <c r="C399" s="179"/>
      <c r="D399" s="33" t="s">
        <v>143</v>
      </c>
      <c r="E399" s="29">
        <v>7296</v>
      </c>
      <c r="F399" s="29">
        <v>7296</v>
      </c>
      <c r="G399" s="30">
        <f t="shared" si="42"/>
        <v>0</v>
      </c>
      <c r="H399" s="29">
        <v>7743.8019999999997</v>
      </c>
      <c r="I399" s="35">
        <f t="shared" ref="I399" si="50">H399/F399*100</f>
        <v>106.13763706140351</v>
      </c>
      <c r="J399" s="34"/>
      <c r="K399" s="34"/>
      <c r="L399" s="35"/>
      <c r="M399" s="34"/>
      <c r="N399" s="34"/>
      <c r="O399" s="34"/>
      <c r="P399" s="34"/>
      <c r="Q399" s="34"/>
    </row>
    <row r="400" spans="1:17" s="9" customFormat="1" ht="12" hidden="1" customHeight="1">
      <c r="A400" s="177"/>
      <c r="B400" s="180" t="s">
        <v>172</v>
      </c>
      <c r="C400" s="178" t="s">
        <v>152</v>
      </c>
      <c r="D400" s="33" t="s">
        <v>129</v>
      </c>
      <c r="E400" s="29">
        <v>0</v>
      </c>
      <c r="F400" s="29">
        <v>0</v>
      </c>
      <c r="G400" s="30" t="s">
        <v>161</v>
      </c>
      <c r="H400" s="29">
        <v>0</v>
      </c>
      <c r="I400" s="35" t="s">
        <v>161</v>
      </c>
      <c r="J400" s="34"/>
      <c r="K400" s="34"/>
      <c r="L400" s="35"/>
      <c r="M400" s="34"/>
      <c r="N400" s="34"/>
      <c r="O400" s="34"/>
      <c r="P400" s="34"/>
      <c r="Q400" s="34"/>
    </row>
    <row r="401" spans="1:17" s="9" customFormat="1" ht="22.5" hidden="1">
      <c r="A401" s="177"/>
      <c r="B401" s="181"/>
      <c r="C401" s="179"/>
      <c r="D401" s="33" t="s">
        <v>131</v>
      </c>
      <c r="E401" s="29">
        <v>0</v>
      </c>
      <c r="F401" s="29">
        <v>0</v>
      </c>
      <c r="G401" s="30" t="s">
        <v>161</v>
      </c>
      <c r="H401" s="29">
        <v>0</v>
      </c>
      <c r="I401" s="35" t="s">
        <v>161</v>
      </c>
      <c r="J401" s="34"/>
      <c r="K401" s="34"/>
      <c r="L401" s="35"/>
      <c r="M401" s="34"/>
      <c r="N401" s="34"/>
      <c r="O401" s="34"/>
      <c r="P401" s="34"/>
      <c r="Q401" s="34"/>
    </row>
    <row r="402" spans="1:17" s="9" customFormat="1" ht="22.5" hidden="1">
      <c r="A402" s="177"/>
      <c r="B402" s="181"/>
      <c r="C402" s="179"/>
      <c r="D402" s="33" t="s">
        <v>130</v>
      </c>
      <c r="E402" s="29">
        <v>0</v>
      </c>
      <c r="F402" s="29">
        <v>0</v>
      </c>
      <c r="G402" s="30" t="s">
        <v>161</v>
      </c>
      <c r="H402" s="29">
        <v>0</v>
      </c>
      <c r="I402" s="35" t="s">
        <v>161</v>
      </c>
      <c r="J402" s="34"/>
      <c r="K402" s="34"/>
      <c r="L402" s="35"/>
      <c r="M402" s="34"/>
      <c r="N402" s="34"/>
      <c r="O402" s="34"/>
      <c r="P402" s="34"/>
      <c r="Q402" s="34"/>
    </row>
    <row r="403" spans="1:17" s="9" customFormat="1" ht="22.5" hidden="1">
      <c r="A403" s="177"/>
      <c r="B403" s="182"/>
      <c r="C403" s="183"/>
      <c r="D403" s="33" t="s">
        <v>143</v>
      </c>
      <c r="E403" s="29">
        <v>0</v>
      </c>
      <c r="F403" s="29">
        <v>0</v>
      </c>
      <c r="G403" s="30" t="s">
        <v>161</v>
      </c>
      <c r="H403" s="29">
        <v>0</v>
      </c>
      <c r="I403" s="35" t="s">
        <v>161</v>
      </c>
      <c r="J403" s="34"/>
      <c r="K403" s="34"/>
      <c r="L403" s="35"/>
      <c r="M403" s="34"/>
      <c r="N403" s="34"/>
      <c r="O403" s="34"/>
      <c r="P403" s="34"/>
      <c r="Q403" s="34"/>
    </row>
    <row r="404" spans="1:17" s="9" customFormat="1" ht="10.5" hidden="1" customHeight="1">
      <c r="A404" s="177"/>
      <c r="B404" s="180" t="s">
        <v>147</v>
      </c>
      <c r="C404" s="178" t="s">
        <v>152</v>
      </c>
      <c r="D404" s="33" t="s">
        <v>129</v>
      </c>
      <c r="E404" s="29"/>
      <c r="F404" s="29"/>
      <c r="G404" s="30">
        <f t="shared" si="42"/>
        <v>0</v>
      </c>
      <c r="H404" s="29"/>
      <c r="I404" s="35" t="e">
        <f>H404/F404*100</f>
        <v>#DIV/0!</v>
      </c>
      <c r="J404" s="34"/>
      <c r="K404" s="34"/>
      <c r="L404" s="35"/>
      <c r="M404" s="34"/>
      <c r="N404" s="34"/>
      <c r="O404" s="34"/>
      <c r="P404" s="34"/>
      <c r="Q404" s="34"/>
    </row>
    <row r="405" spans="1:17" s="9" customFormat="1" ht="22.5" hidden="1">
      <c r="A405" s="177"/>
      <c r="B405" s="181"/>
      <c r="C405" s="179"/>
      <c r="D405" s="33" t="s">
        <v>131</v>
      </c>
      <c r="E405" s="29"/>
      <c r="F405" s="29"/>
      <c r="G405" s="30">
        <f t="shared" si="42"/>
        <v>0</v>
      </c>
      <c r="H405" s="29"/>
      <c r="I405" s="35"/>
      <c r="J405" s="34"/>
      <c r="K405" s="34"/>
      <c r="L405" s="35"/>
      <c r="M405" s="34"/>
      <c r="N405" s="34"/>
      <c r="O405" s="34"/>
      <c r="P405" s="34"/>
      <c r="Q405" s="34"/>
    </row>
    <row r="406" spans="1:17" s="9" customFormat="1" ht="22.5" hidden="1">
      <c r="A406" s="177"/>
      <c r="B406" s="181"/>
      <c r="C406" s="179"/>
      <c r="D406" s="33" t="s">
        <v>130</v>
      </c>
      <c r="E406" s="29"/>
      <c r="F406" s="29"/>
      <c r="G406" s="30">
        <f t="shared" si="42"/>
        <v>0</v>
      </c>
      <c r="H406" s="29"/>
      <c r="I406" s="35"/>
      <c r="J406" s="34"/>
      <c r="K406" s="34"/>
      <c r="L406" s="35"/>
      <c r="M406" s="34"/>
      <c r="N406" s="34"/>
      <c r="O406" s="34"/>
      <c r="P406" s="34"/>
      <c r="Q406" s="34"/>
    </row>
    <row r="407" spans="1:17" s="9" customFormat="1" ht="22.5" hidden="1">
      <c r="A407" s="177"/>
      <c r="B407" s="181"/>
      <c r="C407" s="179"/>
      <c r="D407" s="33" t="s">
        <v>143</v>
      </c>
      <c r="E407" s="29"/>
      <c r="F407" s="29"/>
      <c r="G407" s="30">
        <f t="shared" si="42"/>
        <v>0</v>
      </c>
      <c r="H407" s="29"/>
      <c r="I407" s="35" t="e">
        <f t="shared" ref="I407" si="51">H407/F407*100</f>
        <v>#DIV/0!</v>
      </c>
      <c r="J407" s="34"/>
      <c r="K407" s="34"/>
      <c r="L407" s="35"/>
      <c r="M407" s="34"/>
      <c r="N407" s="34"/>
      <c r="O407" s="34"/>
      <c r="P407" s="34"/>
      <c r="Q407" s="34"/>
    </row>
    <row r="408" spans="1:17" s="9" customFormat="1" ht="15" hidden="1" customHeight="1">
      <c r="A408" s="177"/>
      <c r="B408" s="180" t="s">
        <v>134</v>
      </c>
      <c r="C408" s="178" t="s">
        <v>152</v>
      </c>
      <c r="D408" s="36" t="s">
        <v>129</v>
      </c>
      <c r="E408" s="29"/>
      <c r="F408" s="29"/>
      <c r="G408" s="30">
        <f t="shared" si="42"/>
        <v>0</v>
      </c>
      <c r="H408" s="29"/>
      <c r="I408" s="35" t="e">
        <f>H408/F408*100</f>
        <v>#DIV/0!</v>
      </c>
      <c r="J408" s="34"/>
      <c r="K408" s="34"/>
      <c r="L408" s="35"/>
      <c r="M408" s="34"/>
      <c r="N408" s="34"/>
      <c r="O408" s="34"/>
      <c r="P408" s="34"/>
      <c r="Q408" s="34"/>
    </row>
    <row r="409" spans="1:17" s="9" customFormat="1" ht="22.5" hidden="1">
      <c r="A409" s="177"/>
      <c r="B409" s="181"/>
      <c r="C409" s="179"/>
      <c r="D409" s="33" t="s">
        <v>131</v>
      </c>
      <c r="E409" s="29"/>
      <c r="F409" s="29"/>
      <c r="G409" s="30">
        <f t="shared" si="42"/>
        <v>0</v>
      </c>
      <c r="H409" s="29"/>
      <c r="I409" s="35" t="e">
        <f t="shared" ref="I409:I410" si="52">H409/F409*100</f>
        <v>#DIV/0!</v>
      </c>
      <c r="J409" s="34"/>
      <c r="K409" s="34"/>
      <c r="L409" s="35"/>
      <c r="M409" s="34"/>
      <c r="N409" s="34"/>
      <c r="O409" s="34"/>
      <c r="P409" s="34"/>
      <c r="Q409" s="34"/>
    </row>
    <row r="410" spans="1:17" s="9" customFormat="1" ht="22.5" hidden="1">
      <c r="A410" s="177"/>
      <c r="B410" s="181"/>
      <c r="C410" s="179"/>
      <c r="D410" s="33" t="s">
        <v>130</v>
      </c>
      <c r="E410" s="29"/>
      <c r="F410" s="29"/>
      <c r="G410" s="30">
        <f t="shared" si="42"/>
        <v>0</v>
      </c>
      <c r="H410" s="29"/>
      <c r="I410" s="35" t="e">
        <f t="shared" si="52"/>
        <v>#DIV/0!</v>
      </c>
      <c r="J410" s="34"/>
      <c r="K410" s="34"/>
      <c r="L410" s="35"/>
      <c r="M410" s="34"/>
      <c r="N410" s="34"/>
      <c r="O410" s="34"/>
      <c r="P410" s="34"/>
      <c r="Q410" s="34"/>
    </row>
    <row r="411" spans="1:17" s="9" customFormat="1" ht="30.75" hidden="1" customHeight="1">
      <c r="A411" s="177"/>
      <c r="B411" s="181"/>
      <c r="C411" s="179"/>
      <c r="D411" s="33" t="s">
        <v>143</v>
      </c>
      <c r="E411" s="29"/>
      <c r="F411" s="29"/>
      <c r="G411" s="30">
        <f t="shared" si="42"/>
        <v>0</v>
      </c>
      <c r="H411" s="29"/>
      <c r="I411" s="35" t="e">
        <f>H411/F411*100</f>
        <v>#DIV/0!</v>
      </c>
      <c r="J411" s="34"/>
      <c r="K411" s="34"/>
      <c r="L411" s="35"/>
      <c r="M411" s="34"/>
      <c r="N411" s="34"/>
      <c r="O411" s="34"/>
      <c r="P411" s="34"/>
      <c r="Q411" s="34"/>
    </row>
    <row r="412" spans="1:17" s="9" customFormat="1" ht="12.75" hidden="1" customHeight="1">
      <c r="A412" s="177"/>
      <c r="B412" s="180" t="s">
        <v>135</v>
      </c>
      <c r="C412" s="178" t="s">
        <v>152</v>
      </c>
      <c r="D412" s="33" t="s">
        <v>129</v>
      </c>
      <c r="E412" s="29"/>
      <c r="F412" s="29"/>
      <c r="G412" s="30">
        <f t="shared" si="42"/>
        <v>0</v>
      </c>
      <c r="H412" s="29"/>
      <c r="I412" s="35" t="e">
        <f>H412/F412*100</f>
        <v>#DIV/0!</v>
      </c>
      <c r="J412" s="34"/>
      <c r="K412" s="34"/>
      <c r="L412" s="35"/>
      <c r="M412" s="34"/>
      <c r="N412" s="34"/>
      <c r="O412" s="34"/>
      <c r="P412" s="34"/>
      <c r="Q412" s="34"/>
    </row>
    <row r="413" spans="1:17" s="9" customFormat="1" ht="22.5" hidden="1">
      <c r="A413" s="177"/>
      <c r="B413" s="181"/>
      <c r="C413" s="179"/>
      <c r="D413" s="33" t="s">
        <v>131</v>
      </c>
      <c r="E413" s="29"/>
      <c r="F413" s="29"/>
      <c r="G413" s="30">
        <f t="shared" si="42"/>
        <v>0</v>
      </c>
      <c r="H413" s="29"/>
      <c r="I413" s="35"/>
      <c r="J413" s="34"/>
      <c r="K413" s="34"/>
      <c r="L413" s="35"/>
      <c r="M413" s="34"/>
      <c r="N413" s="34"/>
      <c r="O413" s="34"/>
      <c r="P413" s="34"/>
      <c r="Q413" s="34"/>
    </row>
    <row r="414" spans="1:17" s="9" customFormat="1" ht="22.5" hidden="1">
      <c r="A414" s="177"/>
      <c r="B414" s="181"/>
      <c r="C414" s="179"/>
      <c r="D414" s="33" t="s">
        <v>130</v>
      </c>
      <c r="E414" s="29"/>
      <c r="F414" s="29"/>
      <c r="G414" s="30">
        <f t="shared" si="42"/>
        <v>0</v>
      </c>
      <c r="H414" s="29"/>
      <c r="I414" s="35"/>
      <c r="J414" s="34"/>
      <c r="K414" s="34"/>
      <c r="L414" s="35"/>
      <c r="M414" s="34"/>
      <c r="N414" s="34"/>
      <c r="O414" s="34"/>
      <c r="P414" s="34"/>
      <c r="Q414" s="34"/>
    </row>
    <row r="415" spans="1:17" s="9" customFormat="1" ht="3.75" hidden="1" customHeight="1">
      <c r="A415" s="177"/>
      <c r="B415" s="181"/>
      <c r="C415" s="179"/>
      <c r="D415" s="33" t="s">
        <v>143</v>
      </c>
      <c r="E415" s="29"/>
      <c r="F415" s="29"/>
      <c r="G415" s="30">
        <f t="shared" si="42"/>
        <v>0</v>
      </c>
      <c r="H415" s="29"/>
      <c r="I415" s="35" t="e">
        <f t="shared" ref="I415" si="53">H415/F415*100</f>
        <v>#DIV/0!</v>
      </c>
      <c r="J415" s="34"/>
      <c r="K415" s="34"/>
      <c r="L415" s="35"/>
      <c r="M415" s="34"/>
      <c r="N415" s="34"/>
      <c r="O415" s="34"/>
      <c r="P415" s="34"/>
      <c r="Q415" s="34"/>
    </row>
    <row r="416" spans="1:17" s="9" customFormat="1" ht="11.25" customHeight="1">
      <c r="A416" s="177"/>
      <c r="B416" s="180" t="s">
        <v>94</v>
      </c>
      <c r="C416" s="178" t="s">
        <v>152</v>
      </c>
      <c r="D416" s="33" t="s">
        <v>129</v>
      </c>
      <c r="E416" s="29">
        <v>723062.23100000003</v>
      </c>
      <c r="F416" s="29">
        <v>723062.23100000003</v>
      </c>
      <c r="G416" s="30">
        <f t="shared" si="42"/>
        <v>0</v>
      </c>
      <c r="H416" s="29">
        <v>700002.49399999995</v>
      </c>
      <c r="I416" s="35">
        <f>H416/F416*100</f>
        <v>96.81082263581817</v>
      </c>
      <c r="J416" s="34">
        <v>10</v>
      </c>
      <c r="K416" s="34">
        <v>9</v>
      </c>
      <c r="L416" s="32">
        <f t="shared" ref="L416" si="54">K416*100/J416</f>
        <v>90</v>
      </c>
      <c r="M416" s="34">
        <v>6</v>
      </c>
      <c r="N416" s="34">
        <v>5</v>
      </c>
      <c r="O416" s="34">
        <v>6</v>
      </c>
      <c r="P416" s="34">
        <v>5</v>
      </c>
      <c r="Q416" s="34" t="s">
        <v>119</v>
      </c>
    </row>
    <row r="417" spans="1:17" s="9" customFormat="1" ht="22.5">
      <c r="A417" s="177"/>
      <c r="B417" s="181"/>
      <c r="C417" s="179"/>
      <c r="D417" s="33" t="s">
        <v>131</v>
      </c>
      <c r="E417" s="29">
        <v>357289.2</v>
      </c>
      <c r="F417" s="29">
        <v>357289.2</v>
      </c>
      <c r="G417" s="30">
        <f t="shared" si="42"/>
        <v>0</v>
      </c>
      <c r="H417" s="29">
        <v>334911.49400000001</v>
      </c>
      <c r="I417" s="35">
        <f t="shared" ref="I417:I420" si="55">H417/F417*100</f>
        <v>93.736808725256736</v>
      </c>
      <c r="J417" s="34"/>
      <c r="K417" s="34"/>
      <c r="L417" s="35"/>
      <c r="M417" s="34"/>
      <c r="N417" s="34"/>
      <c r="O417" s="34"/>
      <c r="P417" s="34"/>
      <c r="Q417" s="34"/>
    </row>
    <row r="418" spans="1:17" s="9" customFormat="1" ht="22.5">
      <c r="A418" s="177"/>
      <c r="B418" s="181"/>
      <c r="C418" s="179"/>
      <c r="D418" s="33" t="s">
        <v>130</v>
      </c>
      <c r="E418" s="29">
        <v>264244.56199999998</v>
      </c>
      <c r="F418" s="29">
        <v>264244.56199999998</v>
      </c>
      <c r="G418" s="30">
        <f t="shared" si="42"/>
        <v>0</v>
      </c>
      <c r="H418" s="29">
        <v>255852.02100000001</v>
      </c>
      <c r="I418" s="35">
        <f t="shared" si="55"/>
        <v>96.823949398814889</v>
      </c>
      <c r="J418" s="34"/>
      <c r="K418" s="34"/>
      <c r="L418" s="35"/>
      <c r="M418" s="34"/>
      <c r="N418" s="34"/>
      <c r="O418" s="34"/>
      <c r="P418" s="34"/>
      <c r="Q418" s="34"/>
    </row>
    <row r="419" spans="1:17" s="9" customFormat="1" ht="24" customHeight="1">
      <c r="A419" s="177"/>
      <c r="B419" s="181"/>
      <c r="C419" s="179"/>
      <c r="D419" s="33" t="s">
        <v>145</v>
      </c>
      <c r="E419" s="29">
        <v>67221.168999999994</v>
      </c>
      <c r="F419" s="29">
        <v>67221.168999999994</v>
      </c>
      <c r="G419" s="30">
        <f t="shared" ref="G419" si="56">F419-E419</f>
        <v>0</v>
      </c>
      <c r="H419" s="29">
        <v>72025.108999999997</v>
      </c>
      <c r="I419" s="35">
        <f t="shared" ref="I419" si="57">H419/F419*100</f>
        <v>107.14646899401585</v>
      </c>
      <c r="J419" s="34"/>
      <c r="K419" s="34"/>
      <c r="L419" s="35"/>
      <c r="M419" s="34"/>
      <c r="N419" s="34"/>
      <c r="O419" s="34"/>
      <c r="P419" s="34"/>
      <c r="Q419" s="34"/>
    </row>
    <row r="420" spans="1:17" s="9" customFormat="1" ht="22.5">
      <c r="A420" s="177"/>
      <c r="B420" s="181"/>
      <c r="C420" s="179"/>
      <c r="D420" s="33" t="s">
        <v>143</v>
      </c>
      <c r="E420" s="29">
        <v>34307.300000000003</v>
      </c>
      <c r="F420" s="29">
        <v>34307.300000000003</v>
      </c>
      <c r="G420" s="30">
        <f t="shared" si="42"/>
        <v>0</v>
      </c>
      <c r="H420" s="29">
        <v>37213.870000000003</v>
      </c>
      <c r="I420" s="35">
        <f t="shared" si="55"/>
        <v>108.4721619014029</v>
      </c>
      <c r="J420" s="34"/>
      <c r="K420" s="34"/>
      <c r="L420" s="35"/>
      <c r="M420" s="34"/>
      <c r="N420" s="34"/>
      <c r="O420" s="34"/>
      <c r="P420" s="34"/>
      <c r="Q420" s="34"/>
    </row>
    <row r="421" spans="1:17" s="9" customFormat="1" ht="14.25" customHeight="1">
      <c r="A421" s="177"/>
      <c r="B421" s="180" t="s">
        <v>95</v>
      </c>
      <c r="C421" s="178" t="s">
        <v>152</v>
      </c>
      <c r="D421" s="36" t="s">
        <v>129</v>
      </c>
      <c r="E421" s="29">
        <v>60000</v>
      </c>
      <c r="F421" s="29">
        <v>60000</v>
      </c>
      <c r="G421" s="30">
        <f t="shared" si="42"/>
        <v>0</v>
      </c>
      <c r="H421" s="29">
        <v>60000</v>
      </c>
      <c r="I421" s="35">
        <f>H421/F421*100</f>
        <v>100</v>
      </c>
      <c r="J421" s="34">
        <v>5</v>
      </c>
      <c r="K421" s="34">
        <v>5</v>
      </c>
      <c r="L421" s="32">
        <f t="shared" ref="L421" si="58">K421*100/J421</f>
        <v>100</v>
      </c>
      <c r="M421" s="34">
        <v>2</v>
      </c>
      <c r="N421" s="34">
        <v>0</v>
      </c>
      <c r="O421" s="34">
        <v>3</v>
      </c>
      <c r="P421" s="34">
        <v>3</v>
      </c>
      <c r="Q421" s="34" t="s">
        <v>119</v>
      </c>
    </row>
    <row r="422" spans="1:17" s="9" customFormat="1" ht="22.5">
      <c r="A422" s="177"/>
      <c r="B422" s="181"/>
      <c r="C422" s="179"/>
      <c r="D422" s="33" t="s">
        <v>131</v>
      </c>
      <c r="E422" s="29">
        <v>0</v>
      </c>
      <c r="F422" s="29">
        <v>0</v>
      </c>
      <c r="G422" s="30" t="s">
        <v>161</v>
      </c>
      <c r="H422" s="29">
        <v>0</v>
      </c>
      <c r="I422" s="35" t="s">
        <v>161</v>
      </c>
      <c r="J422" s="34"/>
      <c r="K422" s="34"/>
      <c r="L422" s="35"/>
      <c r="M422" s="34"/>
      <c r="N422" s="34"/>
      <c r="O422" s="34"/>
      <c r="P422" s="34"/>
      <c r="Q422" s="34"/>
    </row>
    <row r="423" spans="1:17" s="9" customFormat="1" ht="22.5">
      <c r="A423" s="177"/>
      <c r="B423" s="181"/>
      <c r="C423" s="179"/>
      <c r="D423" s="33" t="s">
        <v>130</v>
      </c>
      <c r="E423" s="29">
        <v>0</v>
      </c>
      <c r="F423" s="29">
        <v>0</v>
      </c>
      <c r="G423" s="30" t="s">
        <v>161</v>
      </c>
      <c r="H423" s="29">
        <v>0</v>
      </c>
      <c r="I423" s="35" t="s">
        <v>161</v>
      </c>
      <c r="J423" s="34"/>
      <c r="K423" s="34"/>
      <c r="L423" s="35"/>
      <c r="M423" s="34"/>
      <c r="N423" s="34"/>
      <c r="O423" s="34"/>
      <c r="P423" s="34"/>
      <c r="Q423" s="34"/>
    </row>
    <row r="424" spans="1:17" s="9" customFormat="1" ht="22.5" customHeight="1">
      <c r="A424" s="177"/>
      <c r="B424" s="182"/>
      <c r="C424" s="183"/>
      <c r="D424" s="33" t="s">
        <v>143</v>
      </c>
      <c r="E424" s="29">
        <v>60000</v>
      </c>
      <c r="F424" s="29">
        <v>60000</v>
      </c>
      <c r="G424" s="30">
        <f t="shared" si="42"/>
        <v>0</v>
      </c>
      <c r="H424" s="29">
        <v>60000</v>
      </c>
      <c r="I424" s="35">
        <f>H424/F424*100</f>
        <v>100</v>
      </c>
      <c r="J424" s="34"/>
      <c r="K424" s="34"/>
      <c r="L424" s="35"/>
      <c r="M424" s="34"/>
      <c r="N424" s="34"/>
      <c r="O424" s="34"/>
      <c r="P424" s="34"/>
      <c r="Q424" s="34"/>
    </row>
    <row r="425" spans="1:17" s="9" customFormat="1" ht="15" customHeight="1">
      <c r="A425" s="177"/>
      <c r="B425" s="180" t="s">
        <v>96</v>
      </c>
      <c r="C425" s="178" t="s">
        <v>91</v>
      </c>
      <c r="D425" s="36" t="s">
        <v>129</v>
      </c>
      <c r="E425" s="29">
        <v>203314.69200000001</v>
      </c>
      <c r="F425" s="29">
        <v>203314.69200000001</v>
      </c>
      <c r="G425" s="30">
        <f t="shared" si="42"/>
        <v>0</v>
      </c>
      <c r="H425" s="29">
        <v>203314.68700000001</v>
      </c>
      <c r="I425" s="35">
        <f>H425/F425*100</f>
        <v>99.999997540758145</v>
      </c>
      <c r="J425" s="34">
        <v>11</v>
      </c>
      <c r="K425" s="34">
        <v>10</v>
      </c>
      <c r="L425" s="32">
        <f t="shared" ref="L425" si="59">K425*100/J425</f>
        <v>90.909090909090907</v>
      </c>
      <c r="M425" s="34">
        <v>6</v>
      </c>
      <c r="N425" s="34">
        <v>5</v>
      </c>
      <c r="O425" s="34">
        <v>3</v>
      </c>
      <c r="P425" s="34">
        <v>2</v>
      </c>
      <c r="Q425" s="34" t="s">
        <v>119</v>
      </c>
    </row>
    <row r="426" spans="1:17" s="9" customFormat="1" ht="22.5">
      <c r="A426" s="177"/>
      <c r="B426" s="181"/>
      <c r="C426" s="179"/>
      <c r="D426" s="33" t="s">
        <v>131</v>
      </c>
      <c r="E426" s="29">
        <v>2730</v>
      </c>
      <c r="F426" s="29">
        <v>2730</v>
      </c>
      <c r="G426" s="30">
        <f t="shared" si="42"/>
        <v>0</v>
      </c>
      <c r="H426" s="29">
        <v>2730</v>
      </c>
      <c r="I426" s="35">
        <f t="shared" ref="I426:I428" si="60">H426/F426*100</f>
        <v>100</v>
      </c>
      <c r="J426" s="34"/>
      <c r="K426" s="34"/>
      <c r="L426" s="35"/>
      <c r="M426" s="34"/>
      <c r="N426" s="34"/>
      <c r="O426" s="34"/>
      <c r="P426" s="34"/>
      <c r="Q426" s="34"/>
    </row>
    <row r="427" spans="1:17" s="9" customFormat="1" ht="22.5">
      <c r="A427" s="177"/>
      <c r="B427" s="181"/>
      <c r="C427" s="179"/>
      <c r="D427" s="33" t="s">
        <v>130</v>
      </c>
      <c r="E427" s="29">
        <v>186934.69200000001</v>
      </c>
      <c r="F427" s="29">
        <v>186934.69200000001</v>
      </c>
      <c r="G427" s="30">
        <f t="shared" si="42"/>
        <v>0</v>
      </c>
      <c r="H427" s="29">
        <v>186934.68700000001</v>
      </c>
      <c r="I427" s="35">
        <f t="shared" si="60"/>
        <v>99.999997325269092</v>
      </c>
      <c r="J427" s="34"/>
      <c r="K427" s="34"/>
      <c r="L427" s="35"/>
      <c r="M427" s="34"/>
      <c r="N427" s="34"/>
      <c r="O427" s="34"/>
      <c r="P427" s="34"/>
      <c r="Q427" s="34"/>
    </row>
    <row r="428" spans="1:17" s="9" customFormat="1" ht="23.25" customHeight="1">
      <c r="A428" s="177"/>
      <c r="B428" s="181"/>
      <c r="C428" s="179"/>
      <c r="D428" s="33" t="s">
        <v>143</v>
      </c>
      <c r="E428" s="29">
        <v>13650</v>
      </c>
      <c r="F428" s="29">
        <v>13650</v>
      </c>
      <c r="G428" s="30">
        <f t="shared" si="42"/>
        <v>0</v>
      </c>
      <c r="H428" s="29">
        <v>13650</v>
      </c>
      <c r="I428" s="35">
        <f t="shared" si="60"/>
        <v>100</v>
      </c>
      <c r="J428" s="34"/>
      <c r="K428" s="34"/>
      <c r="L428" s="35"/>
      <c r="M428" s="34"/>
      <c r="N428" s="34"/>
      <c r="O428" s="34"/>
      <c r="P428" s="34"/>
      <c r="Q428" s="34"/>
    </row>
    <row r="429" spans="1:17" s="9" customFormat="1" ht="38.25" customHeight="1">
      <c r="A429" s="177"/>
      <c r="B429" s="48" t="s">
        <v>185</v>
      </c>
      <c r="C429" s="33"/>
      <c r="D429" s="33"/>
      <c r="E429" s="29"/>
      <c r="F429" s="29"/>
      <c r="G429" s="30"/>
      <c r="H429" s="29"/>
      <c r="I429" s="35"/>
      <c r="J429" s="34"/>
      <c r="K429" s="34"/>
      <c r="L429" s="35"/>
      <c r="M429" s="34"/>
      <c r="N429" s="34"/>
      <c r="O429" s="34"/>
      <c r="P429" s="34"/>
      <c r="Q429" s="34"/>
    </row>
    <row r="430" spans="1:17" s="9" customFormat="1" ht="17.25" customHeight="1">
      <c r="A430" s="177"/>
      <c r="B430" s="180" t="s">
        <v>173</v>
      </c>
      <c r="C430" s="178" t="s">
        <v>91</v>
      </c>
      <c r="D430" s="36" t="s">
        <v>129</v>
      </c>
      <c r="E430" s="29">
        <v>19380</v>
      </c>
      <c r="F430" s="29">
        <v>19380</v>
      </c>
      <c r="G430" s="30">
        <f t="shared" si="42"/>
        <v>0</v>
      </c>
      <c r="H430" s="29">
        <v>19380</v>
      </c>
      <c r="I430" s="35">
        <f>H430/F430*100</f>
        <v>100</v>
      </c>
      <c r="J430" s="34">
        <v>4</v>
      </c>
      <c r="K430" s="34">
        <v>4</v>
      </c>
      <c r="L430" s="32">
        <f t="shared" ref="L430" si="61">K430*100/J430</f>
        <v>100</v>
      </c>
      <c r="M430" s="34">
        <v>1</v>
      </c>
      <c r="N430" s="34">
        <v>1</v>
      </c>
      <c r="O430" s="34">
        <v>1</v>
      </c>
      <c r="P430" s="34">
        <v>1</v>
      </c>
      <c r="Q430" s="34"/>
    </row>
    <row r="431" spans="1:17" s="9" customFormat="1" ht="22.5">
      <c r="A431" s="177"/>
      <c r="B431" s="181"/>
      <c r="C431" s="179"/>
      <c r="D431" s="33" t="s">
        <v>131</v>
      </c>
      <c r="E431" s="29">
        <v>2730</v>
      </c>
      <c r="F431" s="29">
        <v>2730</v>
      </c>
      <c r="G431" s="30">
        <f t="shared" si="42"/>
        <v>0</v>
      </c>
      <c r="H431" s="29">
        <v>2730</v>
      </c>
      <c r="I431" s="35">
        <f t="shared" ref="I431:I433" si="62">H431/F431*100</f>
        <v>100</v>
      </c>
      <c r="J431" s="34"/>
      <c r="K431" s="34"/>
      <c r="L431" s="35"/>
      <c r="M431" s="34"/>
      <c r="N431" s="34"/>
      <c r="O431" s="34"/>
      <c r="P431" s="34"/>
      <c r="Q431" s="34"/>
    </row>
    <row r="432" spans="1:17" s="9" customFormat="1" ht="22.5">
      <c r="A432" s="177"/>
      <c r="B432" s="181"/>
      <c r="C432" s="179"/>
      <c r="D432" s="33" t="s">
        <v>130</v>
      </c>
      <c r="E432" s="29">
        <v>3000</v>
      </c>
      <c r="F432" s="29">
        <v>3000</v>
      </c>
      <c r="G432" s="30">
        <f t="shared" si="42"/>
        <v>0</v>
      </c>
      <c r="H432" s="29">
        <v>3000</v>
      </c>
      <c r="I432" s="35">
        <f t="shared" si="62"/>
        <v>100</v>
      </c>
      <c r="J432" s="34"/>
      <c r="K432" s="34"/>
      <c r="L432" s="35"/>
      <c r="M432" s="34"/>
      <c r="N432" s="34"/>
      <c r="O432" s="34"/>
      <c r="P432" s="34"/>
      <c r="Q432" s="34"/>
    </row>
    <row r="433" spans="1:17" s="9" customFormat="1" ht="27.75" customHeight="1">
      <c r="A433" s="177"/>
      <c r="B433" s="181"/>
      <c r="C433" s="179"/>
      <c r="D433" s="36" t="s">
        <v>143</v>
      </c>
      <c r="E433" s="29">
        <v>13650</v>
      </c>
      <c r="F433" s="29">
        <v>13650</v>
      </c>
      <c r="G433" s="30">
        <f t="shared" si="42"/>
        <v>0</v>
      </c>
      <c r="H433" s="29">
        <v>13650</v>
      </c>
      <c r="I433" s="35">
        <f t="shared" si="62"/>
        <v>100</v>
      </c>
      <c r="J433" s="34"/>
      <c r="K433" s="34"/>
      <c r="L433" s="35"/>
      <c r="M433" s="34"/>
      <c r="N433" s="34"/>
      <c r="O433" s="34"/>
      <c r="P433" s="34"/>
      <c r="Q433" s="34"/>
    </row>
    <row r="434" spans="1:17" s="9" customFormat="1" ht="11.25" customHeight="1">
      <c r="A434" s="177"/>
      <c r="B434" s="180" t="s">
        <v>136</v>
      </c>
      <c r="C434" s="178" t="s">
        <v>152</v>
      </c>
      <c r="D434" s="33" t="s">
        <v>129</v>
      </c>
      <c r="E434" s="29">
        <v>61864.36</v>
      </c>
      <c r="F434" s="29">
        <v>61864.36</v>
      </c>
      <c r="G434" s="30">
        <f t="shared" si="42"/>
        <v>0</v>
      </c>
      <c r="H434" s="29">
        <v>51831.360000000001</v>
      </c>
      <c r="I434" s="35">
        <f>H434/F434*100</f>
        <v>83.782261709326662</v>
      </c>
      <c r="J434" s="34">
        <v>1</v>
      </c>
      <c r="K434" s="34">
        <v>1</v>
      </c>
      <c r="L434" s="32">
        <f t="shared" ref="L434" si="63">K434*100/J434</f>
        <v>100</v>
      </c>
      <c r="M434" s="34">
        <v>1</v>
      </c>
      <c r="N434" s="34">
        <v>1</v>
      </c>
      <c r="O434" s="34">
        <v>1</v>
      </c>
      <c r="P434" s="34">
        <v>1</v>
      </c>
      <c r="Q434" s="34" t="s">
        <v>119</v>
      </c>
    </row>
    <row r="435" spans="1:17" s="9" customFormat="1" ht="24" customHeight="1">
      <c r="A435" s="177"/>
      <c r="B435" s="181"/>
      <c r="C435" s="179"/>
      <c r="D435" s="33" t="s">
        <v>131</v>
      </c>
      <c r="E435" s="29">
        <v>12947.2</v>
      </c>
      <c r="F435" s="29">
        <v>12947.2</v>
      </c>
      <c r="G435" s="30">
        <f t="shared" si="42"/>
        <v>0</v>
      </c>
      <c r="H435" s="29">
        <v>12947.2</v>
      </c>
      <c r="I435" s="35">
        <f t="shared" ref="I435:I437" si="64">H435/F435*100</f>
        <v>100</v>
      </c>
      <c r="J435" s="37"/>
      <c r="K435" s="37"/>
      <c r="L435" s="32"/>
      <c r="M435" s="37"/>
      <c r="N435" s="37"/>
      <c r="O435" s="37"/>
      <c r="P435" s="37"/>
      <c r="Q435" s="37"/>
    </row>
    <row r="436" spans="1:17" s="9" customFormat="1" ht="22.5" customHeight="1">
      <c r="A436" s="177"/>
      <c r="B436" s="181"/>
      <c r="C436" s="179"/>
      <c r="D436" s="33" t="s">
        <v>130</v>
      </c>
      <c r="E436" s="29">
        <v>3884.16</v>
      </c>
      <c r="F436" s="29">
        <v>3884.16</v>
      </c>
      <c r="G436" s="30">
        <f t="shared" si="42"/>
        <v>0</v>
      </c>
      <c r="H436" s="29">
        <v>3884.16</v>
      </c>
      <c r="I436" s="35">
        <f t="shared" si="64"/>
        <v>100</v>
      </c>
      <c r="J436" s="37"/>
      <c r="K436" s="37"/>
      <c r="L436" s="32"/>
      <c r="M436" s="37"/>
      <c r="N436" s="37"/>
      <c r="O436" s="37"/>
      <c r="P436" s="37"/>
      <c r="Q436" s="37"/>
    </row>
    <row r="437" spans="1:17" s="9" customFormat="1" ht="21.75" customHeight="1">
      <c r="A437" s="177"/>
      <c r="B437" s="181"/>
      <c r="C437" s="179"/>
      <c r="D437" s="33" t="s">
        <v>143</v>
      </c>
      <c r="E437" s="29">
        <v>45033</v>
      </c>
      <c r="F437" s="29">
        <v>45033</v>
      </c>
      <c r="G437" s="30">
        <f t="shared" si="42"/>
        <v>0</v>
      </c>
      <c r="H437" s="29">
        <v>35000</v>
      </c>
      <c r="I437" s="35">
        <f t="shared" si="64"/>
        <v>77.720782537250471</v>
      </c>
      <c r="J437" s="37"/>
      <c r="K437" s="37"/>
      <c r="L437" s="32"/>
      <c r="M437" s="37"/>
      <c r="N437" s="37"/>
      <c r="O437" s="37"/>
      <c r="P437" s="37"/>
      <c r="Q437" s="37"/>
    </row>
    <row r="438" spans="1:17" s="9" customFormat="1" ht="15.75" customHeight="1">
      <c r="A438" s="177"/>
      <c r="B438" s="180" t="s">
        <v>97</v>
      </c>
      <c r="C438" s="178" t="s">
        <v>152</v>
      </c>
      <c r="D438" s="36" t="s">
        <v>129</v>
      </c>
      <c r="E438" s="29">
        <v>64640.49</v>
      </c>
      <c r="F438" s="29">
        <v>64640.49</v>
      </c>
      <c r="G438" s="30">
        <f t="shared" si="42"/>
        <v>0</v>
      </c>
      <c r="H438" s="29">
        <v>64543.65</v>
      </c>
      <c r="I438" s="32">
        <f>H438/F438*100</f>
        <v>99.850186779215321</v>
      </c>
      <c r="J438" s="37">
        <v>1</v>
      </c>
      <c r="K438" s="37">
        <v>0</v>
      </c>
      <c r="L438" s="32">
        <f t="shared" ref="L438" si="65">K438*100/J438</f>
        <v>0</v>
      </c>
      <c r="M438" s="37">
        <v>1</v>
      </c>
      <c r="N438" s="37">
        <v>1</v>
      </c>
      <c r="O438" s="37">
        <v>1</v>
      </c>
      <c r="P438" s="37">
        <v>0</v>
      </c>
      <c r="Q438" s="37" t="s">
        <v>119</v>
      </c>
    </row>
    <row r="439" spans="1:17" s="9" customFormat="1" ht="22.5">
      <c r="A439" s="177"/>
      <c r="B439" s="181"/>
      <c r="C439" s="179"/>
      <c r="D439" s="33" t="s">
        <v>131</v>
      </c>
      <c r="E439" s="29">
        <v>0</v>
      </c>
      <c r="F439" s="29">
        <v>0</v>
      </c>
      <c r="G439" s="30" t="s">
        <v>161</v>
      </c>
      <c r="H439" s="29">
        <v>0</v>
      </c>
      <c r="I439" s="32" t="s">
        <v>161</v>
      </c>
      <c r="J439" s="37"/>
      <c r="K439" s="37"/>
      <c r="L439" s="32"/>
      <c r="M439" s="37"/>
      <c r="N439" s="37"/>
      <c r="O439" s="37"/>
      <c r="P439" s="37"/>
      <c r="Q439" s="37"/>
    </row>
    <row r="440" spans="1:17" s="9" customFormat="1" ht="22.5">
      <c r="A440" s="177"/>
      <c r="B440" s="181"/>
      <c r="C440" s="179"/>
      <c r="D440" s="33" t="s">
        <v>130</v>
      </c>
      <c r="E440" s="29">
        <v>64640.49</v>
      </c>
      <c r="F440" s="29">
        <v>64640.49</v>
      </c>
      <c r="G440" s="30">
        <f t="shared" ref="G440:G502" si="66">F440-E440</f>
        <v>0</v>
      </c>
      <c r="H440" s="29">
        <v>64543.65</v>
      </c>
      <c r="I440" s="32">
        <f t="shared" ref="I440" si="67">H440/F440*100</f>
        <v>99.850186779215321</v>
      </c>
      <c r="J440" s="37"/>
      <c r="K440" s="37"/>
      <c r="L440" s="32"/>
      <c r="M440" s="37"/>
      <c r="N440" s="37"/>
      <c r="O440" s="37"/>
      <c r="P440" s="37"/>
      <c r="Q440" s="37"/>
    </row>
    <row r="441" spans="1:17" s="9" customFormat="1" ht="42.75" customHeight="1">
      <c r="A441" s="177"/>
      <c r="B441" s="181"/>
      <c r="C441" s="179"/>
      <c r="D441" s="36" t="s">
        <v>143</v>
      </c>
      <c r="E441" s="29">
        <v>0</v>
      </c>
      <c r="F441" s="29">
        <v>0</v>
      </c>
      <c r="G441" s="30" t="s">
        <v>161</v>
      </c>
      <c r="H441" s="30">
        <v>0</v>
      </c>
      <c r="I441" s="47" t="s">
        <v>161</v>
      </c>
      <c r="J441" s="37"/>
      <c r="K441" s="37"/>
      <c r="L441" s="32"/>
      <c r="M441" s="37"/>
      <c r="N441" s="37"/>
      <c r="O441" s="37"/>
      <c r="P441" s="37"/>
      <c r="Q441" s="37"/>
    </row>
    <row r="442" spans="1:17" ht="12.75" customHeight="1">
      <c r="A442" s="184">
        <v>19</v>
      </c>
      <c r="B442" s="143" t="s">
        <v>195</v>
      </c>
      <c r="C442" s="152" t="s">
        <v>33</v>
      </c>
      <c r="D442" s="72" t="s">
        <v>129</v>
      </c>
      <c r="E442" s="14">
        <v>17630.355</v>
      </c>
      <c r="F442" s="14">
        <v>17630.355</v>
      </c>
      <c r="G442" s="30">
        <f t="shared" si="66"/>
        <v>0</v>
      </c>
      <c r="H442" s="14">
        <v>17630.353999999999</v>
      </c>
      <c r="I442" s="24">
        <f t="shared" ref="I442:I444" si="68">H442/F442*100</f>
        <v>99.999994327964473</v>
      </c>
      <c r="J442" s="3">
        <v>4</v>
      </c>
      <c r="K442" s="3">
        <v>4</v>
      </c>
      <c r="L442" s="3">
        <v>100</v>
      </c>
      <c r="M442" s="3">
        <v>8</v>
      </c>
      <c r="N442" s="3">
        <v>8</v>
      </c>
      <c r="O442" s="3">
        <v>13</v>
      </c>
      <c r="P442" s="3">
        <v>13</v>
      </c>
      <c r="Q442" s="133" t="s">
        <v>177</v>
      </c>
    </row>
    <row r="443" spans="1:17" ht="24" customHeight="1">
      <c r="A443" s="184"/>
      <c r="B443" s="144"/>
      <c r="C443" s="153"/>
      <c r="D443" s="2" t="s">
        <v>131</v>
      </c>
      <c r="E443" s="12">
        <v>15710.1</v>
      </c>
      <c r="F443" s="12">
        <v>15710.1</v>
      </c>
      <c r="G443" s="30" t="s">
        <v>161</v>
      </c>
      <c r="H443" s="12">
        <v>15710.1</v>
      </c>
      <c r="I443" s="23">
        <f t="shared" si="68"/>
        <v>100</v>
      </c>
      <c r="J443" s="22"/>
      <c r="K443" s="22"/>
      <c r="L443" s="22"/>
      <c r="M443" s="22"/>
      <c r="N443" s="22"/>
      <c r="O443" s="22"/>
      <c r="P443" s="22"/>
      <c r="Q443" s="134"/>
    </row>
    <row r="444" spans="1:17" ht="84.75" customHeight="1">
      <c r="A444" s="146"/>
      <c r="B444" s="145"/>
      <c r="C444" s="154"/>
      <c r="D444" s="15" t="s">
        <v>130</v>
      </c>
      <c r="E444" s="12">
        <v>1920.2550000000001</v>
      </c>
      <c r="F444" s="12">
        <v>1920.2550000000001</v>
      </c>
      <c r="G444" s="30">
        <f t="shared" si="66"/>
        <v>0</v>
      </c>
      <c r="H444" s="12">
        <v>1920.2539999999999</v>
      </c>
      <c r="I444" s="23">
        <f t="shared" si="68"/>
        <v>99.999947923583051</v>
      </c>
      <c r="J444" s="17"/>
      <c r="K444" s="17"/>
      <c r="L444" s="17"/>
      <c r="M444" s="17"/>
      <c r="N444" s="17"/>
      <c r="O444" s="17"/>
      <c r="P444" s="17"/>
      <c r="Q444" s="134"/>
    </row>
    <row r="445" spans="1:17" ht="20.25" customHeight="1">
      <c r="A445" s="146">
        <v>20</v>
      </c>
      <c r="B445" s="165" t="s">
        <v>137</v>
      </c>
      <c r="C445" s="152" t="s">
        <v>98</v>
      </c>
      <c r="D445" s="14" t="s">
        <v>129</v>
      </c>
      <c r="E445" s="14">
        <v>181979.2</v>
      </c>
      <c r="F445" s="14">
        <v>181979.2</v>
      </c>
      <c r="G445" s="30">
        <f t="shared" si="66"/>
        <v>0</v>
      </c>
      <c r="H445" s="14">
        <v>183236.58</v>
      </c>
      <c r="I445" s="24">
        <f>H445/F445*100</f>
        <v>100.69094709725066</v>
      </c>
      <c r="J445" s="3">
        <v>38</v>
      </c>
      <c r="K445" s="3">
        <v>26</v>
      </c>
      <c r="L445" s="104">
        <f>K445/J445*100</f>
        <v>68.421052631578945</v>
      </c>
      <c r="M445" s="3">
        <v>7</v>
      </c>
      <c r="N445" s="3">
        <v>6</v>
      </c>
      <c r="O445" s="3">
        <v>22</v>
      </c>
      <c r="P445" s="3">
        <v>20</v>
      </c>
      <c r="Q445" s="133" t="s">
        <v>179</v>
      </c>
    </row>
    <row r="446" spans="1:17" ht="22.5">
      <c r="A446" s="147"/>
      <c r="B446" s="165"/>
      <c r="C446" s="153"/>
      <c r="D446" s="2" t="s">
        <v>131</v>
      </c>
      <c r="E446" s="12">
        <v>41887.699999999997</v>
      </c>
      <c r="F446" s="12">
        <v>41887.699999999997</v>
      </c>
      <c r="G446" s="30">
        <f t="shared" si="66"/>
        <v>0</v>
      </c>
      <c r="H446" s="14">
        <v>38127.947</v>
      </c>
      <c r="I446" s="23">
        <f t="shared" ref="I446:I465" si="69">H446/F446*100</f>
        <v>91.024207583610476</v>
      </c>
      <c r="J446" s="4"/>
      <c r="K446" s="4"/>
      <c r="L446" s="104"/>
      <c r="M446" s="4"/>
      <c r="N446" s="4"/>
      <c r="O446" s="4"/>
      <c r="P446" s="4"/>
      <c r="Q446" s="134"/>
    </row>
    <row r="447" spans="1:17" ht="22.5">
      <c r="A447" s="147"/>
      <c r="B447" s="165"/>
      <c r="C447" s="153"/>
      <c r="D447" s="2" t="s">
        <v>130</v>
      </c>
      <c r="E447" s="12">
        <v>137882.32999999999</v>
      </c>
      <c r="F447" s="12">
        <v>137882.32999999999</v>
      </c>
      <c r="G447" s="30">
        <f t="shared" si="66"/>
        <v>0</v>
      </c>
      <c r="H447" s="14">
        <v>135357.61799999999</v>
      </c>
      <c r="I447" s="23">
        <f t="shared" si="69"/>
        <v>98.168937238005768</v>
      </c>
      <c r="J447" s="4"/>
      <c r="K447" s="4"/>
      <c r="L447" s="104"/>
      <c r="M447" s="4"/>
      <c r="N447" s="4"/>
      <c r="O447" s="4"/>
      <c r="P447" s="4"/>
      <c r="Q447" s="134"/>
    </row>
    <row r="448" spans="1:17" ht="39.75" customHeight="1">
      <c r="A448" s="147"/>
      <c r="B448" s="165"/>
      <c r="C448" s="154"/>
      <c r="D448" s="2" t="s">
        <v>145</v>
      </c>
      <c r="E448" s="56">
        <v>2209.17</v>
      </c>
      <c r="F448" s="56">
        <v>2209.17</v>
      </c>
      <c r="G448" s="59">
        <f t="shared" si="66"/>
        <v>0</v>
      </c>
      <c r="H448" s="56">
        <v>9751.0149999999994</v>
      </c>
      <c r="I448" s="60">
        <f t="shared" si="69"/>
        <v>441.38816840713935</v>
      </c>
      <c r="J448" s="39"/>
      <c r="K448" s="39"/>
      <c r="L448" s="104"/>
      <c r="M448" s="4"/>
      <c r="N448" s="4"/>
      <c r="O448" s="4"/>
      <c r="P448" s="4"/>
      <c r="Q448" s="135"/>
    </row>
    <row r="449" spans="1:17" ht="13.5" customHeight="1">
      <c r="A449" s="147"/>
      <c r="B449" s="139" t="s">
        <v>99</v>
      </c>
      <c r="C449" s="141" t="s">
        <v>98</v>
      </c>
      <c r="D449" s="2" t="s">
        <v>129</v>
      </c>
      <c r="E449" s="12">
        <v>871.57500000000005</v>
      </c>
      <c r="F449" s="12">
        <v>871.57500000000005</v>
      </c>
      <c r="G449" s="30">
        <f t="shared" si="66"/>
        <v>0</v>
      </c>
      <c r="H449" s="12">
        <v>871.54</v>
      </c>
      <c r="I449" s="23">
        <f t="shared" si="69"/>
        <v>99.995984281329768</v>
      </c>
      <c r="J449" s="4">
        <v>7</v>
      </c>
      <c r="K449" s="4">
        <v>7</v>
      </c>
      <c r="L449" s="23">
        <f t="shared" ref="L449:L466" si="70">K449/J449*100</f>
        <v>100</v>
      </c>
      <c r="M449" s="4">
        <v>2</v>
      </c>
      <c r="N449" s="4">
        <v>2</v>
      </c>
      <c r="O449" s="4">
        <v>5</v>
      </c>
      <c r="P449" s="4">
        <v>5</v>
      </c>
      <c r="Q449" s="4" t="s">
        <v>119</v>
      </c>
    </row>
    <row r="450" spans="1:17" ht="23.25" customHeight="1">
      <c r="A450" s="147"/>
      <c r="B450" s="140"/>
      <c r="C450" s="142"/>
      <c r="D450" s="15" t="s">
        <v>131</v>
      </c>
      <c r="E450" s="12">
        <v>0</v>
      </c>
      <c r="F450" s="12">
        <v>0</v>
      </c>
      <c r="G450" s="30">
        <f t="shared" si="66"/>
        <v>0</v>
      </c>
      <c r="H450" s="12">
        <v>0</v>
      </c>
      <c r="I450" s="16" t="s">
        <v>161</v>
      </c>
      <c r="J450" s="4"/>
      <c r="K450" s="4"/>
      <c r="L450" s="24"/>
      <c r="M450" s="4"/>
      <c r="N450" s="4"/>
      <c r="O450" s="4"/>
      <c r="P450" s="4"/>
      <c r="Q450" s="4"/>
    </row>
    <row r="451" spans="1:17" ht="32.25" customHeight="1">
      <c r="A451" s="147"/>
      <c r="B451" s="140"/>
      <c r="C451" s="142"/>
      <c r="D451" s="15" t="s">
        <v>130</v>
      </c>
      <c r="E451" s="12">
        <v>871.57500000000005</v>
      </c>
      <c r="F451" s="12">
        <v>871.57500000000005</v>
      </c>
      <c r="G451" s="30">
        <f t="shared" si="66"/>
        <v>0</v>
      </c>
      <c r="H451" s="12">
        <v>871.54</v>
      </c>
      <c r="I451" s="23">
        <f t="shared" si="69"/>
        <v>99.995984281329768</v>
      </c>
      <c r="J451" s="4"/>
      <c r="K451" s="4"/>
      <c r="L451" s="24"/>
      <c r="M451" s="4"/>
      <c r="N451" s="4"/>
      <c r="O451" s="4"/>
      <c r="P451" s="4"/>
      <c r="Q451" s="4"/>
    </row>
    <row r="452" spans="1:17" ht="12" customHeight="1">
      <c r="A452" s="147"/>
      <c r="B452" s="139" t="s">
        <v>100</v>
      </c>
      <c r="C452" s="141" t="s">
        <v>98</v>
      </c>
      <c r="D452" s="15" t="s">
        <v>129</v>
      </c>
      <c r="E452" s="12">
        <v>57768.786999999997</v>
      </c>
      <c r="F452" s="12">
        <v>57768.786999999997</v>
      </c>
      <c r="G452" s="30">
        <f t="shared" si="66"/>
        <v>0</v>
      </c>
      <c r="H452" s="12">
        <v>52837.750999999997</v>
      </c>
      <c r="I452" s="23">
        <f t="shared" si="69"/>
        <v>91.464186360707217</v>
      </c>
      <c r="J452" s="4">
        <v>11</v>
      </c>
      <c r="K452" s="4">
        <v>3</v>
      </c>
      <c r="L452" s="23">
        <f t="shared" si="70"/>
        <v>27.27272727272727</v>
      </c>
      <c r="M452" s="4">
        <v>2</v>
      </c>
      <c r="N452" s="4">
        <v>1</v>
      </c>
      <c r="O452" s="4">
        <v>4</v>
      </c>
      <c r="P452" s="4">
        <v>4</v>
      </c>
      <c r="Q452" s="4" t="s">
        <v>119</v>
      </c>
    </row>
    <row r="453" spans="1:17" ht="24.75" customHeight="1">
      <c r="A453" s="147"/>
      <c r="B453" s="140"/>
      <c r="C453" s="142"/>
      <c r="D453" s="15" t="s">
        <v>131</v>
      </c>
      <c r="E453" s="12">
        <v>34513.300000000003</v>
      </c>
      <c r="F453" s="12">
        <v>34513.300000000003</v>
      </c>
      <c r="G453" s="30">
        <f t="shared" si="66"/>
        <v>0</v>
      </c>
      <c r="H453" s="12">
        <v>30902.93</v>
      </c>
      <c r="I453" s="23">
        <f t="shared" si="69"/>
        <v>89.539192137523798</v>
      </c>
      <c r="J453" s="4"/>
      <c r="K453" s="4"/>
      <c r="L453" s="23"/>
      <c r="M453" s="4"/>
      <c r="N453" s="4"/>
      <c r="O453" s="4"/>
      <c r="P453" s="4"/>
      <c r="Q453" s="4"/>
    </row>
    <row r="454" spans="1:17" ht="24.75" customHeight="1">
      <c r="A454" s="147"/>
      <c r="B454" s="140"/>
      <c r="C454" s="142"/>
      <c r="D454" s="15" t="s">
        <v>130</v>
      </c>
      <c r="E454" s="12">
        <v>22846.316999999999</v>
      </c>
      <c r="F454" s="12">
        <v>22846.316999999999</v>
      </c>
      <c r="G454" s="30">
        <f t="shared" si="66"/>
        <v>0</v>
      </c>
      <c r="H454" s="12">
        <v>21738.030999999999</v>
      </c>
      <c r="I454" s="23">
        <f t="shared" si="69"/>
        <v>95.148951141665421</v>
      </c>
      <c r="J454" s="4"/>
      <c r="K454" s="4"/>
      <c r="L454" s="23"/>
      <c r="M454" s="4"/>
      <c r="N454" s="4"/>
      <c r="O454" s="4"/>
      <c r="P454" s="4"/>
      <c r="Q454" s="4"/>
    </row>
    <row r="455" spans="1:17" ht="29.25" customHeight="1">
      <c r="A455" s="147"/>
      <c r="B455" s="140"/>
      <c r="C455" s="142"/>
      <c r="D455" s="15" t="s">
        <v>145</v>
      </c>
      <c r="E455" s="12">
        <v>409.17</v>
      </c>
      <c r="F455" s="12">
        <v>409.17</v>
      </c>
      <c r="G455" s="30">
        <f t="shared" si="66"/>
        <v>0</v>
      </c>
      <c r="H455" s="12">
        <v>196.79</v>
      </c>
      <c r="I455" s="23">
        <f t="shared" si="69"/>
        <v>48.094923870273966</v>
      </c>
      <c r="J455" s="4"/>
      <c r="K455" s="4"/>
      <c r="L455" s="23"/>
      <c r="M455" s="4"/>
      <c r="N455" s="4"/>
      <c r="O455" s="4"/>
      <c r="P455" s="4"/>
      <c r="Q455" s="4"/>
    </row>
    <row r="456" spans="1:17" ht="14.25" customHeight="1">
      <c r="A456" s="147"/>
      <c r="B456" s="139" t="s">
        <v>101</v>
      </c>
      <c r="C456" s="141" t="s">
        <v>98</v>
      </c>
      <c r="D456" s="15" t="s">
        <v>129</v>
      </c>
      <c r="E456" s="12">
        <v>51184.764000000003</v>
      </c>
      <c r="F456" s="12">
        <v>51184.764000000003</v>
      </c>
      <c r="G456" s="30">
        <f t="shared" si="66"/>
        <v>0</v>
      </c>
      <c r="H456" s="12">
        <v>50827.224000000002</v>
      </c>
      <c r="I456" s="23">
        <f t="shared" si="69"/>
        <v>99.301471820794177</v>
      </c>
      <c r="J456" s="4">
        <v>5</v>
      </c>
      <c r="K456" s="4">
        <v>4</v>
      </c>
      <c r="L456" s="23">
        <f t="shared" si="70"/>
        <v>80</v>
      </c>
      <c r="M456" s="4">
        <v>1</v>
      </c>
      <c r="N456" s="4">
        <v>1</v>
      </c>
      <c r="O456" s="4">
        <v>2</v>
      </c>
      <c r="P456" s="4">
        <v>1</v>
      </c>
      <c r="Q456" s="4" t="s">
        <v>119</v>
      </c>
    </row>
    <row r="457" spans="1:17" ht="26.25" customHeight="1">
      <c r="A457" s="147"/>
      <c r="B457" s="140"/>
      <c r="C457" s="142"/>
      <c r="D457" s="15" t="s">
        <v>131</v>
      </c>
      <c r="E457" s="12">
        <v>0</v>
      </c>
      <c r="F457" s="12">
        <v>0</v>
      </c>
      <c r="G457" s="30" t="s">
        <v>161</v>
      </c>
      <c r="H457" s="12">
        <v>0</v>
      </c>
      <c r="I457" s="23" t="s">
        <v>161</v>
      </c>
      <c r="J457" s="4"/>
      <c r="K457" s="4"/>
      <c r="L457" s="23"/>
      <c r="M457" s="4"/>
      <c r="N457" s="4"/>
      <c r="O457" s="4"/>
      <c r="P457" s="4"/>
      <c r="Q457" s="4"/>
    </row>
    <row r="458" spans="1:17" ht="51.75" customHeight="1">
      <c r="A458" s="147"/>
      <c r="B458" s="140"/>
      <c r="C458" s="142"/>
      <c r="D458" s="2" t="s">
        <v>130</v>
      </c>
      <c r="E458" s="56">
        <v>51184.764000000003</v>
      </c>
      <c r="F458" s="56">
        <v>51184.764000000003</v>
      </c>
      <c r="G458" s="59">
        <f t="shared" si="66"/>
        <v>0</v>
      </c>
      <c r="H458" s="56">
        <v>50827.224000000002</v>
      </c>
      <c r="I458" s="60">
        <f t="shared" si="69"/>
        <v>99.301471820794177</v>
      </c>
      <c r="J458" s="39"/>
      <c r="K458" s="39"/>
      <c r="L458" s="23"/>
      <c r="M458" s="39"/>
      <c r="N458" s="39"/>
      <c r="O458" s="39"/>
      <c r="P458" s="39"/>
      <c r="Q458" s="39"/>
    </row>
    <row r="459" spans="1:17" ht="18.75" customHeight="1">
      <c r="A459" s="147"/>
      <c r="B459" s="139" t="s">
        <v>102</v>
      </c>
      <c r="C459" s="178" t="s">
        <v>193</v>
      </c>
      <c r="D459" s="2" t="s">
        <v>129</v>
      </c>
      <c r="E459" s="12">
        <v>49651.883999999998</v>
      </c>
      <c r="F459" s="12">
        <v>49651.883999999998</v>
      </c>
      <c r="G459" s="30">
        <f t="shared" si="66"/>
        <v>0</v>
      </c>
      <c r="H459" s="12">
        <v>56358.892</v>
      </c>
      <c r="I459" s="23">
        <f t="shared" si="69"/>
        <v>113.50806346039155</v>
      </c>
      <c r="J459" s="4">
        <v>3</v>
      </c>
      <c r="K459" s="4">
        <v>3</v>
      </c>
      <c r="L459" s="23">
        <f t="shared" si="70"/>
        <v>100</v>
      </c>
      <c r="M459" s="4">
        <v>1</v>
      </c>
      <c r="N459" s="4">
        <v>1</v>
      </c>
      <c r="O459" s="4">
        <v>2</v>
      </c>
      <c r="P459" s="4">
        <v>2</v>
      </c>
      <c r="Q459" s="4" t="s">
        <v>119</v>
      </c>
    </row>
    <row r="460" spans="1:17" ht="22.5">
      <c r="A460" s="147"/>
      <c r="B460" s="140"/>
      <c r="C460" s="179"/>
      <c r="D460" s="2" t="s">
        <v>131</v>
      </c>
      <c r="E460" s="12">
        <v>0</v>
      </c>
      <c r="F460" s="12">
        <v>0</v>
      </c>
      <c r="G460" s="30" t="s">
        <v>161</v>
      </c>
      <c r="H460" s="12">
        <v>0</v>
      </c>
      <c r="I460" s="23" t="s">
        <v>161</v>
      </c>
      <c r="J460" s="18"/>
      <c r="K460" s="18"/>
      <c r="L460" s="16"/>
      <c r="M460" s="18"/>
      <c r="N460" s="18"/>
      <c r="O460" s="18"/>
      <c r="P460" s="18"/>
      <c r="Q460" s="18"/>
    </row>
    <row r="461" spans="1:17" ht="22.5">
      <c r="A461" s="147"/>
      <c r="B461" s="140"/>
      <c r="C461" s="179"/>
      <c r="D461" s="2" t="s">
        <v>130</v>
      </c>
      <c r="E461" s="12">
        <v>47851.883999999998</v>
      </c>
      <c r="F461" s="12">
        <v>47851.883999999998</v>
      </c>
      <c r="G461" s="30">
        <f t="shared" si="66"/>
        <v>0</v>
      </c>
      <c r="H461" s="12">
        <v>46804.667000000001</v>
      </c>
      <c r="I461" s="23">
        <f t="shared" si="69"/>
        <v>97.811544891315052</v>
      </c>
      <c r="J461" s="18"/>
      <c r="K461" s="18"/>
      <c r="L461" s="104"/>
      <c r="M461" s="18"/>
      <c r="N461" s="18"/>
      <c r="O461" s="18"/>
      <c r="P461" s="18"/>
      <c r="Q461" s="18"/>
    </row>
    <row r="462" spans="1:17" ht="63" customHeight="1">
      <c r="A462" s="147"/>
      <c r="B462" s="140"/>
      <c r="C462" s="179"/>
      <c r="D462" s="2" t="s">
        <v>145</v>
      </c>
      <c r="E462" s="56">
        <v>1800</v>
      </c>
      <c r="F462" s="56">
        <v>1800</v>
      </c>
      <c r="G462" s="59">
        <f t="shared" si="66"/>
        <v>0</v>
      </c>
      <c r="H462" s="56">
        <v>9554.2250000000004</v>
      </c>
      <c r="I462" s="60">
        <f t="shared" si="69"/>
        <v>530.79027777777776</v>
      </c>
      <c r="J462" s="40"/>
      <c r="K462" s="40"/>
      <c r="L462" s="104"/>
      <c r="M462" s="40"/>
      <c r="N462" s="40"/>
      <c r="O462" s="40"/>
      <c r="P462" s="40"/>
      <c r="Q462" s="40"/>
    </row>
    <row r="463" spans="1:17" ht="12.75" customHeight="1">
      <c r="A463" s="147"/>
      <c r="B463" s="139" t="s">
        <v>103</v>
      </c>
      <c r="C463" s="141" t="s">
        <v>105</v>
      </c>
      <c r="D463" s="2" t="s">
        <v>129</v>
      </c>
      <c r="E463" s="12">
        <v>22502.19</v>
      </c>
      <c r="F463" s="12">
        <v>22502.19</v>
      </c>
      <c r="G463" s="30">
        <f t="shared" si="66"/>
        <v>0</v>
      </c>
      <c r="H463" s="12">
        <v>22341.172999999999</v>
      </c>
      <c r="I463" s="23">
        <f t="shared" si="69"/>
        <v>99.284438536871306</v>
      </c>
      <c r="J463" s="18">
        <v>10</v>
      </c>
      <c r="K463" s="18">
        <v>7</v>
      </c>
      <c r="L463" s="23">
        <f t="shared" si="70"/>
        <v>70</v>
      </c>
      <c r="M463" s="18">
        <v>1</v>
      </c>
      <c r="N463" s="18">
        <v>1</v>
      </c>
      <c r="O463" s="18">
        <v>9</v>
      </c>
      <c r="P463" s="18">
        <v>8</v>
      </c>
      <c r="Q463" s="18" t="s">
        <v>119</v>
      </c>
    </row>
    <row r="464" spans="1:17" ht="22.5">
      <c r="A464" s="147"/>
      <c r="B464" s="140"/>
      <c r="C464" s="142"/>
      <c r="D464" s="2" t="s">
        <v>131</v>
      </c>
      <c r="E464" s="12">
        <v>7374.4</v>
      </c>
      <c r="F464" s="12">
        <v>7374.4</v>
      </c>
      <c r="G464" s="30">
        <f t="shared" si="66"/>
        <v>0</v>
      </c>
      <c r="H464" s="12">
        <v>7225.0169999999998</v>
      </c>
      <c r="I464" s="23">
        <f t="shared" si="69"/>
        <v>97.974302994141908</v>
      </c>
      <c r="J464" s="18"/>
      <c r="K464" s="18"/>
      <c r="L464" s="24"/>
      <c r="M464" s="18"/>
      <c r="N464" s="18"/>
      <c r="O464" s="18"/>
      <c r="P464" s="18"/>
      <c r="Q464" s="18"/>
    </row>
    <row r="465" spans="1:17" ht="86.25" customHeight="1">
      <c r="A465" s="171"/>
      <c r="B465" s="150"/>
      <c r="C465" s="151"/>
      <c r="D465" s="2" t="s">
        <v>130</v>
      </c>
      <c r="E465" s="56">
        <v>15127.79</v>
      </c>
      <c r="F465" s="56">
        <v>15127.79</v>
      </c>
      <c r="G465" s="59">
        <f t="shared" si="66"/>
        <v>0</v>
      </c>
      <c r="H465" s="56">
        <v>15116.156000000001</v>
      </c>
      <c r="I465" s="60">
        <f t="shared" si="69"/>
        <v>99.923095177815142</v>
      </c>
      <c r="J465" s="4"/>
      <c r="K465" s="4"/>
      <c r="L465" s="24"/>
      <c r="M465" s="4"/>
      <c r="N465" s="4"/>
      <c r="O465" s="4"/>
      <c r="P465" s="4"/>
      <c r="Q465" s="4"/>
    </row>
    <row r="466" spans="1:17" s="105" customFormat="1" ht="15" customHeight="1">
      <c r="A466" s="187">
        <v>21</v>
      </c>
      <c r="B466" s="185" t="s">
        <v>104</v>
      </c>
      <c r="C466" s="152" t="s">
        <v>105</v>
      </c>
      <c r="D466" s="72" t="s">
        <v>129</v>
      </c>
      <c r="E466" s="14">
        <v>178810.712</v>
      </c>
      <c r="F466" s="14">
        <v>178810.712</v>
      </c>
      <c r="G466" s="30">
        <f t="shared" si="66"/>
        <v>0</v>
      </c>
      <c r="H466" s="14">
        <v>183600.49299999999</v>
      </c>
      <c r="I466" s="24">
        <f>H466/F466*100</f>
        <v>102.67868795243093</v>
      </c>
      <c r="J466" s="3">
        <v>16</v>
      </c>
      <c r="K466" s="3">
        <v>12</v>
      </c>
      <c r="L466" s="24">
        <f t="shared" si="70"/>
        <v>75</v>
      </c>
      <c r="M466" s="3">
        <v>5</v>
      </c>
      <c r="N466" s="3">
        <v>5</v>
      </c>
      <c r="O466" s="3">
        <v>14</v>
      </c>
      <c r="P466" s="3">
        <v>14</v>
      </c>
      <c r="Q466" s="133" t="s">
        <v>177</v>
      </c>
    </row>
    <row r="467" spans="1:17" s="105" customFormat="1" ht="22.5">
      <c r="A467" s="188"/>
      <c r="B467" s="186"/>
      <c r="C467" s="153"/>
      <c r="D467" s="2" t="s">
        <v>131</v>
      </c>
      <c r="E467" s="12">
        <v>92232.7</v>
      </c>
      <c r="F467" s="12">
        <v>92232.7</v>
      </c>
      <c r="G467" s="13">
        <f t="shared" si="66"/>
        <v>0</v>
      </c>
      <c r="H467" s="12">
        <v>91208.001000000004</v>
      </c>
      <c r="I467" s="24">
        <f>H467/F467*100</f>
        <v>98.889006827296626</v>
      </c>
      <c r="J467" s="3"/>
      <c r="K467" s="3"/>
      <c r="L467" s="16"/>
      <c r="M467" s="3"/>
      <c r="N467" s="3"/>
      <c r="O467" s="3"/>
      <c r="P467" s="3"/>
      <c r="Q467" s="134"/>
    </row>
    <row r="468" spans="1:17" s="105" customFormat="1" ht="22.5">
      <c r="A468" s="188"/>
      <c r="B468" s="186"/>
      <c r="C468" s="153"/>
      <c r="D468" s="2" t="s">
        <v>130</v>
      </c>
      <c r="E468" s="12">
        <v>15609.111999999999</v>
      </c>
      <c r="F468" s="12">
        <v>15609.111999999999</v>
      </c>
      <c r="G468" s="13">
        <f t="shared" si="66"/>
        <v>0</v>
      </c>
      <c r="H468" s="12">
        <v>15472.895</v>
      </c>
      <c r="I468" s="23">
        <f t="shared" ref="I468:I485" si="71">H468/F468*100</f>
        <v>99.127323834949749</v>
      </c>
      <c r="J468" s="3"/>
      <c r="K468" s="3"/>
      <c r="L468" s="4"/>
      <c r="M468" s="3"/>
      <c r="N468" s="3"/>
      <c r="O468" s="3"/>
      <c r="P468" s="3"/>
      <c r="Q468" s="134"/>
    </row>
    <row r="469" spans="1:17" s="105" customFormat="1" ht="34.5" customHeight="1">
      <c r="A469" s="188"/>
      <c r="B469" s="186"/>
      <c r="C469" s="153"/>
      <c r="D469" s="2" t="s">
        <v>143</v>
      </c>
      <c r="E469" s="12">
        <v>70968.899999999994</v>
      </c>
      <c r="F469" s="12">
        <v>70968.899999999994</v>
      </c>
      <c r="G469" s="13">
        <f t="shared" si="66"/>
        <v>0</v>
      </c>
      <c r="H469" s="12">
        <v>76919.596999999994</v>
      </c>
      <c r="I469" s="23">
        <f t="shared" si="71"/>
        <v>108.3849362185408</v>
      </c>
      <c r="J469" s="3"/>
      <c r="K469" s="3"/>
      <c r="L469" s="4"/>
      <c r="M469" s="3"/>
      <c r="N469" s="3"/>
      <c r="O469" s="3"/>
      <c r="P469" s="3"/>
      <c r="Q469" s="135"/>
    </row>
    <row r="470" spans="1:17" s="106" customFormat="1" ht="11.25" customHeight="1">
      <c r="A470" s="188"/>
      <c r="B470" s="139" t="s">
        <v>174</v>
      </c>
      <c r="C470" s="141" t="s">
        <v>105</v>
      </c>
      <c r="D470" s="2" t="s">
        <v>129</v>
      </c>
      <c r="E470" s="12">
        <v>108185.713</v>
      </c>
      <c r="F470" s="12">
        <v>108185.713</v>
      </c>
      <c r="G470" s="13">
        <f t="shared" si="66"/>
        <v>0</v>
      </c>
      <c r="H470" s="12">
        <v>112999.747</v>
      </c>
      <c r="I470" s="23">
        <f t="shared" si="71"/>
        <v>104.44978719140114</v>
      </c>
      <c r="J470" s="4">
        <v>9</v>
      </c>
      <c r="K470" s="4">
        <v>6</v>
      </c>
      <c r="L470" s="23">
        <f t="shared" ref="L470" si="72">K470/J470*100</f>
        <v>66.666666666666657</v>
      </c>
      <c r="M470" s="4">
        <v>4</v>
      </c>
      <c r="N470" s="4">
        <v>4</v>
      </c>
      <c r="O470" s="4">
        <v>10</v>
      </c>
      <c r="P470" s="4">
        <v>10</v>
      </c>
      <c r="Q470" s="4" t="s">
        <v>119</v>
      </c>
    </row>
    <row r="471" spans="1:17" s="106" customFormat="1" ht="24" customHeight="1">
      <c r="A471" s="188"/>
      <c r="B471" s="140"/>
      <c r="C471" s="142"/>
      <c r="D471" s="2" t="s">
        <v>131</v>
      </c>
      <c r="E471" s="12">
        <v>33760.11</v>
      </c>
      <c r="F471" s="12">
        <v>33760.11</v>
      </c>
      <c r="G471" s="13">
        <f t="shared" si="66"/>
        <v>0</v>
      </c>
      <c r="H471" s="12">
        <v>32751.447</v>
      </c>
      <c r="I471" s="23">
        <f t="shared" si="71"/>
        <v>97.012263881841619</v>
      </c>
      <c r="J471" s="4"/>
      <c r="K471" s="4"/>
      <c r="L471" s="4"/>
      <c r="M471" s="4"/>
      <c r="N471" s="4"/>
      <c r="O471" s="4"/>
      <c r="P471" s="4"/>
      <c r="Q471" s="4"/>
    </row>
    <row r="472" spans="1:17" s="106" customFormat="1" ht="23.25" customHeight="1">
      <c r="A472" s="188"/>
      <c r="B472" s="140"/>
      <c r="C472" s="142"/>
      <c r="D472" s="2" t="s">
        <v>130</v>
      </c>
      <c r="E472" s="12">
        <v>3456.703</v>
      </c>
      <c r="F472" s="13">
        <v>3456.703</v>
      </c>
      <c r="G472" s="13">
        <f t="shared" si="66"/>
        <v>0</v>
      </c>
      <c r="H472" s="12">
        <v>3328.703</v>
      </c>
      <c r="I472" s="23">
        <f t="shared" si="71"/>
        <v>96.297049529566181</v>
      </c>
      <c r="J472" s="4"/>
      <c r="K472" s="4"/>
      <c r="L472" s="4"/>
      <c r="M472" s="4"/>
      <c r="N472" s="4"/>
      <c r="O472" s="4"/>
      <c r="P472" s="4"/>
      <c r="Q472" s="4"/>
    </row>
    <row r="473" spans="1:17" s="106" customFormat="1" ht="24" customHeight="1">
      <c r="A473" s="188"/>
      <c r="B473" s="140"/>
      <c r="C473" s="142"/>
      <c r="D473" s="2" t="s">
        <v>143</v>
      </c>
      <c r="E473" s="12">
        <v>70968.899999999994</v>
      </c>
      <c r="F473" s="12">
        <v>70968.899999999994</v>
      </c>
      <c r="G473" s="13">
        <f t="shared" si="66"/>
        <v>0</v>
      </c>
      <c r="H473" s="12">
        <v>76919.596999999994</v>
      </c>
      <c r="I473" s="23">
        <f t="shared" si="71"/>
        <v>108.3849362185408</v>
      </c>
      <c r="J473" s="4"/>
      <c r="K473" s="4"/>
      <c r="L473" s="4"/>
      <c r="M473" s="4"/>
      <c r="N473" s="4"/>
      <c r="O473" s="4"/>
      <c r="P473" s="4"/>
      <c r="Q473" s="4"/>
    </row>
    <row r="474" spans="1:17" s="106" customFormat="1" ht="16.5" customHeight="1">
      <c r="A474" s="188"/>
      <c r="B474" s="139" t="s">
        <v>175</v>
      </c>
      <c r="C474" s="141" t="s">
        <v>105</v>
      </c>
      <c r="D474" s="2" t="s">
        <v>129</v>
      </c>
      <c r="E474" s="12">
        <v>70624.998999999996</v>
      </c>
      <c r="F474" s="12">
        <v>70624.998999999996</v>
      </c>
      <c r="G474" s="13">
        <f t="shared" si="66"/>
        <v>0</v>
      </c>
      <c r="H474" s="12">
        <v>70600.745999999999</v>
      </c>
      <c r="I474" s="23">
        <f t="shared" si="71"/>
        <v>99.965659468540309</v>
      </c>
      <c r="J474" s="4">
        <v>2</v>
      </c>
      <c r="K474" s="4">
        <v>1</v>
      </c>
      <c r="L474" s="23">
        <f t="shared" ref="L474" si="73">K474/J474*100</f>
        <v>50</v>
      </c>
      <c r="M474" s="4">
        <v>1</v>
      </c>
      <c r="N474" s="4">
        <v>1</v>
      </c>
      <c r="O474" s="4">
        <v>4</v>
      </c>
      <c r="P474" s="4">
        <v>4</v>
      </c>
      <c r="Q474" s="4" t="s">
        <v>119</v>
      </c>
    </row>
    <row r="475" spans="1:17" s="106" customFormat="1" ht="24" customHeight="1">
      <c r="A475" s="188"/>
      <c r="B475" s="140"/>
      <c r="C475" s="142"/>
      <c r="D475" s="2" t="s">
        <v>131</v>
      </c>
      <c r="E475" s="12">
        <v>58472.59</v>
      </c>
      <c r="F475" s="12">
        <v>58472.59</v>
      </c>
      <c r="G475" s="13">
        <f t="shared" si="66"/>
        <v>0</v>
      </c>
      <c r="H475" s="12">
        <v>58456.553999999996</v>
      </c>
      <c r="I475" s="23">
        <f t="shared" si="71"/>
        <v>99.972575184372715</v>
      </c>
      <c r="J475" s="4"/>
      <c r="K475" s="4"/>
      <c r="L475" s="4"/>
      <c r="M475" s="4"/>
      <c r="N475" s="4"/>
      <c r="O475" s="4"/>
      <c r="P475" s="4"/>
      <c r="Q475" s="4"/>
    </row>
    <row r="476" spans="1:17" s="106" customFormat="1" ht="25.5" customHeight="1">
      <c r="A476" s="188"/>
      <c r="B476" s="140"/>
      <c r="C476" s="142"/>
      <c r="D476" s="2" t="s">
        <v>130</v>
      </c>
      <c r="E476" s="12">
        <v>12152.409</v>
      </c>
      <c r="F476" s="12">
        <v>12152.409</v>
      </c>
      <c r="G476" s="13">
        <f t="shared" si="66"/>
        <v>0</v>
      </c>
      <c r="H476" s="12">
        <v>12144.191999999999</v>
      </c>
      <c r="I476" s="23">
        <f t="shared" si="71"/>
        <v>99.932383776747471</v>
      </c>
      <c r="J476" s="4"/>
      <c r="K476" s="4"/>
      <c r="L476" s="4"/>
      <c r="M476" s="4"/>
      <c r="N476" s="4"/>
      <c r="O476" s="4"/>
      <c r="P476" s="4"/>
      <c r="Q476" s="4"/>
    </row>
    <row r="477" spans="1:17" s="106" customFormat="1" ht="25.5" customHeight="1">
      <c r="A477" s="188"/>
      <c r="B477" s="140"/>
      <c r="C477" s="142"/>
      <c r="D477" s="2" t="s">
        <v>143</v>
      </c>
      <c r="E477" s="12">
        <v>0</v>
      </c>
      <c r="F477" s="12">
        <v>0</v>
      </c>
      <c r="G477" s="13">
        <f t="shared" si="66"/>
        <v>0</v>
      </c>
      <c r="H477" s="12">
        <v>0</v>
      </c>
      <c r="I477" s="23" t="s">
        <v>161</v>
      </c>
      <c r="J477" s="4"/>
      <c r="K477" s="4"/>
      <c r="L477" s="4"/>
      <c r="M477" s="4"/>
      <c r="N477" s="4"/>
      <c r="O477" s="4"/>
      <c r="P477" s="4"/>
      <c r="Q477" s="4"/>
    </row>
    <row r="478" spans="1:17" s="106" customFormat="1" ht="11.25" hidden="1" customHeight="1">
      <c r="A478" s="188"/>
      <c r="B478" s="139" t="s">
        <v>106</v>
      </c>
      <c r="C478" s="141" t="s">
        <v>105</v>
      </c>
      <c r="D478" s="2" t="s">
        <v>129</v>
      </c>
      <c r="E478" s="12"/>
      <c r="F478" s="12"/>
      <c r="G478" s="13">
        <f t="shared" si="66"/>
        <v>0</v>
      </c>
      <c r="H478" s="12"/>
      <c r="I478" s="23" t="e">
        <f t="shared" si="71"/>
        <v>#DIV/0!</v>
      </c>
      <c r="J478" s="4"/>
      <c r="K478" s="4"/>
      <c r="L478" s="4"/>
      <c r="M478" s="4"/>
      <c r="N478" s="4"/>
      <c r="O478" s="4"/>
      <c r="P478" s="4"/>
      <c r="Q478" s="4" t="s">
        <v>119</v>
      </c>
    </row>
    <row r="479" spans="1:17" s="106" customFormat="1" ht="24" hidden="1" customHeight="1">
      <c r="A479" s="188"/>
      <c r="B479" s="140"/>
      <c r="C479" s="142"/>
      <c r="D479" s="2" t="s">
        <v>131</v>
      </c>
      <c r="E479" s="12"/>
      <c r="F479" s="12"/>
      <c r="G479" s="13">
        <f t="shared" si="66"/>
        <v>0</v>
      </c>
      <c r="H479" s="12"/>
      <c r="I479" s="23" t="e">
        <f t="shared" si="71"/>
        <v>#DIV/0!</v>
      </c>
      <c r="J479" s="18"/>
      <c r="K479" s="18"/>
      <c r="L479" s="18"/>
      <c r="M479" s="18"/>
      <c r="N479" s="18"/>
      <c r="O479" s="18"/>
      <c r="P479" s="18"/>
      <c r="Q479" s="18"/>
    </row>
    <row r="480" spans="1:17" s="106" customFormat="1" ht="22.5" hidden="1" customHeight="1">
      <c r="A480" s="188"/>
      <c r="B480" s="140"/>
      <c r="C480" s="142"/>
      <c r="D480" s="2" t="s">
        <v>130</v>
      </c>
      <c r="E480" s="12"/>
      <c r="F480" s="12"/>
      <c r="G480" s="13">
        <f t="shared" si="66"/>
        <v>0</v>
      </c>
      <c r="H480" s="12"/>
      <c r="I480" s="23"/>
      <c r="J480" s="18"/>
      <c r="K480" s="18"/>
      <c r="L480" s="18"/>
      <c r="M480" s="18"/>
      <c r="N480" s="18"/>
      <c r="O480" s="18"/>
      <c r="P480" s="18"/>
      <c r="Q480" s="18"/>
    </row>
    <row r="481" spans="1:17" s="106" customFormat="1" ht="25.5" hidden="1" customHeight="1">
      <c r="A481" s="188"/>
      <c r="B481" s="140"/>
      <c r="C481" s="142"/>
      <c r="D481" s="2" t="s">
        <v>143</v>
      </c>
      <c r="E481" s="12"/>
      <c r="F481" s="12"/>
      <c r="G481" s="13">
        <f t="shared" si="66"/>
        <v>0</v>
      </c>
      <c r="H481" s="12"/>
      <c r="I481" s="23" t="e">
        <f t="shared" si="71"/>
        <v>#DIV/0!</v>
      </c>
      <c r="J481" s="18"/>
      <c r="K481" s="18"/>
      <c r="L481" s="18"/>
      <c r="M481" s="18"/>
      <c r="N481" s="18"/>
      <c r="O481" s="18"/>
      <c r="P481" s="18"/>
      <c r="Q481" s="18"/>
    </row>
    <row r="482" spans="1:17" s="106" customFormat="1" ht="11.25" hidden="1" customHeight="1">
      <c r="A482" s="188"/>
      <c r="B482" s="139" t="s">
        <v>107</v>
      </c>
      <c r="C482" s="141" t="s">
        <v>105</v>
      </c>
      <c r="D482" s="2" t="s">
        <v>129</v>
      </c>
      <c r="E482" s="12"/>
      <c r="F482" s="12"/>
      <c r="G482" s="13">
        <f t="shared" si="66"/>
        <v>0</v>
      </c>
      <c r="H482" s="12"/>
      <c r="I482" s="23" t="e">
        <f t="shared" si="71"/>
        <v>#DIV/0!</v>
      </c>
      <c r="J482" s="18"/>
      <c r="K482" s="18"/>
      <c r="L482" s="18"/>
      <c r="M482" s="18"/>
      <c r="N482" s="18"/>
      <c r="O482" s="18"/>
      <c r="P482" s="18"/>
      <c r="Q482" s="18" t="s">
        <v>119</v>
      </c>
    </row>
    <row r="483" spans="1:17" s="106" customFormat="1" ht="22.5" hidden="1">
      <c r="A483" s="188"/>
      <c r="B483" s="140"/>
      <c r="C483" s="142"/>
      <c r="D483" s="2" t="s">
        <v>131</v>
      </c>
      <c r="E483" s="12"/>
      <c r="F483" s="12"/>
      <c r="G483" s="13">
        <f t="shared" si="66"/>
        <v>0</v>
      </c>
      <c r="H483" s="12"/>
      <c r="I483" s="23" t="e">
        <f t="shared" si="71"/>
        <v>#DIV/0!</v>
      </c>
      <c r="J483" s="18"/>
      <c r="K483" s="18"/>
      <c r="L483" s="18"/>
      <c r="M483" s="18"/>
      <c r="N483" s="18"/>
      <c r="O483" s="18"/>
      <c r="P483" s="18"/>
      <c r="Q483" s="18"/>
    </row>
    <row r="484" spans="1:17" s="106" customFormat="1" ht="22.5" hidden="1">
      <c r="A484" s="188"/>
      <c r="B484" s="140"/>
      <c r="C484" s="142"/>
      <c r="D484" s="2" t="s">
        <v>130</v>
      </c>
      <c r="E484" s="12"/>
      <c r="F484" s="12"/>
      <c r="G484" s="13">
        <f t="shared" si="66"/>
        <v>0</v>
      </c>
      <c r="H484" s="12"/>
      <c r="I484" s="23" t="e">
        <f t="shared" si="71"/>
        <v>#DIV/0!</v>
      </c>
      <c r="J484" s="18"/>
      <c r="K484" s="18"/>
      <c r="L484" s="18"/>
      <c r="M484" s="18"/>
      <c r="N484" s="18"/>
      <c r="O484" s="18"/>
      <c r="P484" s="18"/>
      <c r="Q484" s="18"/>
    </row>
    <row r="485" spans="1:17" s="106" customFormat="1" ht="25.5" hidden="1" customHeight="1">
      <c r="A485" s="188"/>
      <c r="B485" s="140"/>
      <c r="C485" s="142"/>
      <c r="D485" s="2" t="s">
        <v>143</v>
      </c>
      <c r="E485" s="12"/>
      <c r="F485" s="12"/>
      <c r="G485" s="13">
        <f t="shared" si="66"/>
        <v>0</v>
      </c>
      <c r="H485" s="12"/>
      <c r="I485" s="23" t="e">
        <f t="shared" si="71"/>
        <v>#DIV/0!</v>
      </c>
      <c r="J485" s="18"/>
      <c r="K485" s="18"/>
      <c r="L485" s="18"/>
      <c r="M485" s="18"/>
      <c r="N485" s="18"/>
      <c r="O485" s="18"/>
      <c r="P485" s="18"/>
      <c r="Q485" s="18"/>
    </row>
    <row r="486" spans="1:17" ht="12.75" customHeight="1">
      <c r="A486" s="146">
        <v>22</v>
      </c>
      <c r="B486" s="165" t="s">
        <v>108</v>
      </c>
      <c r="C486" s="155" t="s">
        <v>109</v>
      </c>
      <c r="D486" s="72" t="s">
        <v>129</v>
      </c>
      <c r="E486" s="14">
        <v>2940837</v>
      </c>
      <c r="F486" s="14">
        <v>2940837</v>
      </c>
      <c r="G486" s="13">
        <f t="shared" si="66"/>
        <v>0</v>
      </c>
      <c r="H486" s="14">
        <v>1336052.0560000001</v>
      </c>
      <c r="I486" s="38">
        <f>H486/F486*100</f>
        <v>45.43101355158413</v>
      </c>
      <c r="J486" s="21">
        <v>43</v>
      </c>
      <c r="K486" s="21">
        <v>27</v>
      </c>
      <c r="L486" s="21">
        <v>62.8</v>
      </c>
      <c r="M486" s="21">
        <v>11</v>
      </c>
      <c r="N486" s="21">
        <v>9</v>
      </c>
      <c r="O486" s="21">
        <v>11</v>
      </c>
      <c r="P486" s="21">
        <v>9</v>
      </c>
      <c r="Q486" s="133" t="s">
        <v>177</v>
      </c>
    </row>
    <row r="487" spans="1:17" ht="22.5">
      <c r="A487" s="147"/>
      <c r="B487" s="165"/>
      <c r="C487" s="155"/>
      <c r="D487" s="2" t="s">
        <v>131</v>
      </c>
      <c r="E487" s="12">
        <v>0</v>
      </c>
      <c r="F487" s="12">
        <v>0</v>
      </c>
      <c r="G487" s="13" t="s">
        <v>161</v>
      </c>
      <c r="H487" s="12">
        <v>0</v>
      </c>
      <c r="I487" s="27" t="s">
        <v>161</v>
      </c>
      <c r="J487" s="61"/>
      <c r="K487" s="61"/>
      <c r="L487" s="61"/>
      <c r="M487" s="61"/>
      <c r="N487" s="61"/>
      <c r="O487" s="61"/>
      <c r="P487" s="61"/>
      <c r="Q487" s="134"/>
    </row>
    <row r="488" spans="1:17" ht="22.5">
      <c r="A488" s="147"/>
      <c r="B488" s="165"/>
      <c r="C488" s="155"/>
      <c r="D488" s="2" t="s">
        <v>130</v>
      </c>
      <c r="E488" s="12">
        <v>0</v>
      </c>
      <c r="F488" s="12">
        <v>0</v>
      </c>
      <c r="G488" s="13" t="s">
        <v>161</v>
      </c>
      <c r="H488" s="12">
        <v>0</v>
      </c>
      <c r="I488" s="27" t="s">
        <v>161</v>
      </c>
      <c r="J488" s="61"/>
      <c r="K488" s="61"/>
      <c r="L488" s="61"/>
      <c r="M488" s="61"/>
      <c r="N488" s="61"/>
      <c r="O488" s="61"/>
      <c r="P488" s="61"/>
      <c r="Q488" s="134"/>
    </row>
    <row r="489" spans="1:17" ht="22.5">
      <c r="A489" s="147"/>
      <c r="B489" s="165"/>
      <c r="C489" s="155"/>
      <c r="D489" s="2" t="s">
        <v>143</v>
      </c>
      <c r="E489" s="12">
        <v>2920837</v>
      </c>
      <c r="F489" s="12">
        <v>2920837</v>
      </c>
      <c r="G489" s="13">
        <f t="shared" si="66"/>
        <v>0</v>
      </c>
      <c r="H489" s="12">
        <v>1313212.7560000001</v>
      </c>
      <c r="I489" s="27">
        <f t="shared" ref="I489:I499" si="74">H489/F489*100</f>
        <v>44.96015203861085</v>
      </c>
      <c r="J489" s="61"/>
      <c r="K489" s="61"/>
      <c r="L489" s="61"/>
      <c r="M489" s="61"/>
      <c r="N489" s="61"/>
      <c r="O489" s="61"/>
      <c r="P489" s="61"/>
      <c r="Q489" s="207"/>
    </row>
    <row r="490" spans="1:17" ht="24" customHeight="1">
      <c r="A490" s="147"/>
      <c r="B490" s="165"/>
      <c r="C490" s="155"/>
      <c r="D490" s="2" t="s">
        <v>145</v>
      </c>
      <c r="E490" s="56">
        <v>20000</v>
      </c>
      <c r="F490" s="56">
        <v>20000</v>
      </c>
      <c r="G490" s="117">
        <f t="shared" si="66"/>
        <v>0</v>
      </c>
      <c r="H490" s="56">
        <v>22839.3</v>
      </c>
      <c r="I490" s="62">
        <f t="shared" si="74"/>
        <v>114.19649999999999</v>
      </c>
      <c r="J490" s="63"/>
      <c r="K490" s="61"/>
      <c r="L490" s="61"/>
      <c r="M490" s="61"/>
      <c r="N490" s="61"/>
      <c r="O490" s="61"/>
      <c r="P490" s="61"/>
      <c r="Q490" s="208"/>
    </row>
    <row r="491" spans="1:17" ht="13.5" customHeight="1">
      <c r="A491" s="147"/>
      <c r="B491" s="139" t="s">
        <v>110</v>
      </c>
      <c r="C491" s="141" t="s">
        <v>109</v>
      </c>
      <c r="D491" s="2" t="s">
        <v>129</v>
      </c>
      <c r="E491" s="12">
        <v>1210000</v>
      </c>
      <c r="F491" s="12">
        <v>1210000</v>
      </c>
      <c r="G491" s="13">
        <f t="shared" si="66"/>
        <v>0</v>
      </c>
      <c r="H491" s="12">
        <v>617915.05599999998</v>
      </c>
      <c r="I491" s="27">
        <f t="shared" si="74"/>
        <v>51.067359999999994</v>
      </c>
      <c r="J491" s="18">
        <v>39</v>
      </c>
      <c r="K491" s="18">
        <v>25</v>
      </c>
      <c r="L491" s="18">
        <v>64.099999999999994</v>
      </c>
      <c r="M491" s="18">
        <v>8</v>
      </c>
      <c r="N491" s="18">
        <v>7</v>
      </c>
      <c r="O491" s="18">
        <v>8</v>
      </c>
      <c r="P491" s="18">
        <v>7</v>
      </c>
      <c r="Q491" s="18" t="s">
        <v>119</v>
      </c>
    </row>
    <row r="492" spans="1:17" ht="27.75" hidden="1" customHeight="1">
      <c r="A492" s="147"/>
      <c r="B492" s="140"/>
      <c r="C492" s="142"/>
      <c r="D492" s="2" t="s">
        <v>131</v>
      </c>
      <c r="E492" s="12">
        <v>0</v>
      </c>
      <c r="F492" s="12">
        <v>0</v>
      </c>
      <c r="G492" s="13" t="s">
        <v>161</v>
      </c>
      <c r="H492" s="12">
        <v>0</v>
      </c>
      <c r="I492" s="27" t="s">
        <v>161</v>
      </c>
      <c r="J492" s="17"/>
      <c r="K492" s="17"/>
      <c r="L492" s="17"/>
      <c r="M492" s="17"/>
      <c r="N492" s="17"/>
      <c r="O492" s="17"/>
      <c r="P492" s="17"/>
      <c r="Q492" s="17"/>
    </row>
    <row r="493" spans="1:17" ht="24.75" hidden="1" customHeight="1">
      <c r="A493" s="147"/>
      <c r="B493" s="140"/>
      <c r="C493" s="142"/>
      <c r="D493" s="2" t="s">
        <v>130</v>
      </c>
      <c r="E493" s="12">
        <v>0</v>
      </c>
      <c r="F493" s="12">
        <v>0</v>
      </c>
      <c r="G493" s="13" t="s">
        <v>161</v>
      </c>
      <c r="H493" s="12">
        <v>0</v>
      </c>
      <c r="I493" s="27" t="s">
        <v>161</v>
      </c>
      <c r="J493" s="17"/>
      <c r="K493" s="17"/>
      <c r="L493" s="107"/>
      <c r="M493" s="17"/>
      <c r="N493" s="17"/>
      <c r="O493" s="17"/>
      <c r="P493" s="17"/>
      <c r="Q493" s="17"/>
    </row>
    <row r="494" spans="1:17" ht="23.25" customHeight="1">
      <c r="A494" s="147"/>
      <c r="B494" s="140"/>
      <c r="C494" s="142"/>
      <c r="D494" s="2" t="s">
        <v>143</v>
      </c>
      <c r="E494" s="12">
        <v>1190000</v>
      </c>
      <c r="F494" s="12">
        <v>1190000</v>
      </c>
      <c r="G494" s="13">
        <f t="shared" si="66"/>
        <v>0</v>
      </c>
      <c r="H494" s="12">
        <v>595075.75600000005</v>
      </c>
      <c r="I494" s="27">
        <f t="shared" si="74"/>
        <v>50.006366050420169</v>
      </c>
      <c r="J494" s="17"/>
      <c r="K494" s="17"/>
      <c r="L494" s="107"/>
      <c r="M494" s="17"/>
      <c r="N494" s="17"/>
      <c r="O494" s="17"/>
      <c r="P494" s="17"/>
      <c r="Q494" s="17"/>
    </row>
    <row r="495" spans="1:17" ht="26.25" customHeight="1">
      <c r="A495" s="147"/>
      <c r="B495" s="150"/>
      <c r="C495" s="151"/>
      <c r="D495" s="2" t="s">
        <v>145</v>
      </c>
      <c r="E495" s="12">
        <v>20000</v>
      </c>
      <c r="F495" s="12">
        <v>20000</v>
      </c>
      <c r="G495" s="13">
        <f t="shared" si="66"/>
        <v>0</v>
      </c>
      <c r="H495" s="12">
        <v>22839.3</v>
      </c>
      <c r="I495" s="27">
        <f t="shared" si="74"/>
        <v>114.19649999999999</v>
      </c>
      <c r="J495" s="17"/>
      <c r="K495" s="17"/>
      <c r="L495" s="107"/>
      <c r="M495" s="17"/>
      <c r="N495" s="17"/>
      <c r="O495" s="17"/>
      <c r="P495" s="17"/>
      <c r="Q495" s="17"/>
    </row>
    <row r="496" spans="1:17" ht="15" customHeight="1">
      <c r="A496" s="147"/>
      <c r="B496" s="139" t="s">
        <v>111</v>
      </c>
      <c r="C496" s="141" t="s">
        <v>109</v>
      </c>
      <c r="D496" s="2" t="s">
        <v>129</v>
      </c>
      <c r="E496" s="12">
        <v>1730837</v>
      </c>
      <c r="F496" s="12">
        <v>1730837</v>
      </c>
      <c r="G496" s="13">
        <f t="shared" si="66"/>
        <v>0</v>
      </c>
      <c r="H496" s="12">
        <v>718137</v>
      </c>
      <c r="I496" s="27">
        <f t="shared" si="74"/>
        <v>41.490735407204724</v>
      </c>
      <c r="J496" s="18">
        <v>4</v>
      </c>
      <c r="K496" s="18">
        <v>2</v>
      </c>
      <c r="L496" s="27">
        <v>50</v>
      </c>
      <c r="M496" s="18">
        <v>3</v>
      </c>
      <c r="N496" s="18">
        <v>2</v>
      </c>
      <c r="O496" s="18">
        <v>3</v>
      </c>
      <c r="P496" s="18">
        <v>2</v>
      </c>
      <c r="Q496" s="18" t="s">
        <v>119</v>
      </c>
    </row>
    <row r="497" spans="1:17" ht="22.5" hidden="1">
      <c r="A497" s="147"/>
      <c r="B497" s="140"/>
      <c r="C497" s="142"/>
      <c r="D497" s="2" t="s">
        <v>131</v>
      </c>
      <c r="E497" s="12">
        <v>0</v>
      </c>
      <c r="F497" s="12">
        <v>0</v>
      </c>
      <c r="G497" s="13" t="s">
        <v>161</v>
      </c>
      <c r="H497" s="12">
        <v>0</v>
      </c>
      <c r="I497" s="27" t="s">
        <v>161</v>
      </c>
      <c r="J497" s="17"/>
      <c r="K497" s="17"/>
      <c r="L497" s="17"/>
      <c r="M497" s="17"/>
      <c r="N497" s="17"/>
      <c r="O497" s="17"/>
      <c r="P497" s="17"/>
      <c r="Q497" s="17"/>
    </row>
    <row r="498" spans="1:17" ht="22.5" hidden="1">
      <c r="A498" s="147"/>
      <c r="B498" s="140"/>
      <c r="C498" s="142"/>
      <c r="D498" s="2" t="s">
        <v>130</v>
      </c>
      <c r="E498" s="12">
        <v>0</v>
      </c>
      <c r="F498" s="12">
        <v>0</v>
      </c>
      <c r="G498" s="13" t="s">
        <v>161</v>
      </c>
      <c r="H498" s="12">
        <v>0</v>
      </c>
      <c r="I498" s="27" t="s">
        <v>161</v>
      </c>
      <c r="J498" s="17"/>
      <c r="K498" s="17"/>
      <c r="L498" s="17"/>
      <c r="M498" s="17"/>
      <c r="N498" s="17"/>
      <c r="O498" s="17"/>
      <c r="P498" s="17"/>
      <c r="Q498" s="17"/>
    </row>
    <row r="499" spans="1:17" ht="48" customHeight="1">
      <c r="A499" s="171"/>
      <c r="B499" s="150"/>
      <c r="C499" s="151"/>
      <c r="D499" s="2" t="s">
        <v>143</v>
      </c>
      <c r="E499" s="12">
        <v>1730837</v>
      </c>
      <c r="F499" s="12">
        <v>1730837</v>
      </c>
      <c r="G499" s="13">
        <f t="shared" si="66"/>
        <v>0</v>
      </c>
      <c r="H499" s="12">
        <v>718137</v>
      </c>
      <c r="I499" s="23">
        <f t="shared" si="74"/>
        <v>41.490735407204724</v>
      </c>
      <c r="J499" s="22"/>
      <c r="K499" s="22"/>
      <c r="L499" s="22"/>
      <c r="M499" s="22"/>
      <c r="N499" s="22"/>
      <c r="O499" s="22"/>
      <c r="P499" s="22"/>
      <c r="Q499" s="22"/>
    </row>
    <row r="500" spans="1:17" s="90" customFormat="1" ht="15" customHeight="1">
      <c r="A500" s="187">
        <v>23</v>
      </c>
      <c r="B500" s="174" t="s">
        <v>112</v>
      </c>
      <c r="C500" s="155" t="s">
        <v>113</v>
      </c>
      <c r="D500" s="72" t="s">
        <v>129</v>
      </c>
      <c r="E500" s="14">
        <v>105698.47100000001</v>
      </c>
      <c r="F500" s="14">
        <v>105698.47100000001</v>
      </c>
      <c r="G500" s="13">
        <f t="shared" si="66"/>
        <v>0</v>
      </c>
      <c r="H500" s="14">
        <v>105481.489</v>
      </c>
      <c r="I500" s="24">
        <f>H500/F500*100</f>
        <v>99.794716046554726</v>
      </c>
      <c r="J500" s="3">
        <v>12</v>
      </c>
      <c r="K500" s="3">
        <v>8</v>
      </c>
      <c r="L500" s="24">
        <v>67</v>
      </c>
      <c r="M500" s="3">
        <v>9</v>
      </c>
      <c r="N500" s="3">
        <v>8</v>
      </c>
      <c r="O500" s="3">
        <v>14</v>
      </c>
      <c r="P500" s="3">
        <v>13</v>
      </c>
      <c r="Q500" s="203" t="s">
        <v>177</v>
      </c>
    </row>
    <row r="501" spans="1:17" s="90" customFormat="1" ht="24" customHeight="1">
      <c r="A501" s="188"/>
      <c r="B501" s="174"/>
      <c r="C501" s="155"/>
      <c r="D501" s="2" t="s">
        <v>131</v>
      </c>
      <c r="E501" s="12">
        <v>0</v>
      </c>
      <c r="F501" s="12">
        <v>0</v>
      </c>
      <c r="G501" s="13" t="s">
        <v>161</v>
      </c>
      <c r="H501" s="12">
        <v>0</v>
      </c>
      <c r="I501" s="24" t="s">
        <v>161</v>
      </c>
      <c r="J501" s="3"/>
      <c r="K501" s="3"/>
      <c r="L501" s="24"/>
      <c r="M501" s="3"/>
      <c r="N501" s="3"/>
      <c r="O501" s="3"/>
      <c r="P501" s="3"/>
      <c r="Q501" s="204"/>
    </row>
    <row r="502" spans="1:17" s="90" customFormat="1" ht="22.5" customHeight="1">
      <c r="A502" s="188"/>
      <c r="B502" s="174"/>
      <c r="C502" s="155"/>
      <c r="D502" s="2" t="s">
        <v>130</v>
      </c>
      <c r="E502" s="12">
        <v>105698.47100000001</v>
      </c>
      <c r="F502" s="12">
        <v>105698.47100000001</v>
      </c>
      <c r="G502" s="13">
        <f t="shared" si="66"/>
        <v>0</v>
      </c>
      <c r="H502" s="12">
        <v>105481.489</v>
      </c>
      <c r="I502" s="23">
        <f t="shared" ref="I502:I510" si="75">H502/F502*100</f>
        <v>99.794716046554726</v>
      </c>
      <c r="J502" s="3"/>
      <c r="K502" s="3"/>
      <c r="L502" s="24"/>
      <c r="M502" s="3"/>
      <c r="N502" s="3"/>
      <c r="O502" s="3"/>
      <c r="P502" s="3"/>
      <c r="Q502" s="204"/>
    </row>
    <row r="503" spans="1:17" s="90" customFormat="1" ht="63" customHeight="1">
      <c r="A503" s="188"/>
      <c r="B503" s="174"/>
      <c r="C503" s="155"/>
      <c r="D503" s="2" t="s">
        <v>143</v>
      </c>
      <c r="E503" s="56">
        <v>0</v>
      </c>
      <c r="F503" s="56">
        <v>0</v>
      </c>
      <c r="G503" s="117" t="s">
        <v>161</v>
      </c>
      <c r="H503" s="56">
        <v>0</v>
      </c>
      <c r="I503" s="123" t="s">
        <v>161</v>
      </c>
      <c r="J503" s="124"/>
      <c r="K503" s="3"/>
      <c r="L503" s="24"/>
      <c r="M503" s="3"/>
      <c r="N503" s="3"/>
      <c r="O503" s="3"/>
      <c r="P503" s="3"/>
      <c r="Q503" s="205"/>
    </row>
    <row r="504" spans="1:17" s="90" customFormat="1" ht="16.5" customHeight="1">
      <c r="A504" s="188"/>
      <c r="B504" s="139" t="s">
        <v>194</v>
      </c>
      <c r="C504" s="141" t="s">
        <v>113</v>
      </c>
      <c r="D504" s="2" t="s">
        <v>129</v>
      </c>
      <c r="E504" s="12">
        <v>90675.896999999997</v>
      </c>
      <c r="F504" s="12">
        <v>90675.896999999997</v>
      </c>
      <c r="G504" s="13">
        <f t="shared" ref="G504:G529" si="76">F504-E504</f>
        <v>0</v>
      </c>
      <c r="H504" s="12">
        <v>90675.896999999997</v>
      </c>
      <c r="I504" s="64">
        <f t="shared" si="75"/>
        <v>100</v>
      </c>
      <c r="J504" s="4">
        <v>6</v>
      </c>
      <c r="K504" s="4">
        <v>6</v>
      </c>
      <c r="L504" s="23">
        <v>100</v>
      </c>
      <c r="M504" s="4">
        <v>6</v>
      </c>
      <c r="N504" s="4">
        <v>6</v>
      </c>
      <c r="O504" s="4">
        <v>12</v>
      </c>
      <c r="P504" s="4">
        <v>12</v>
      </c>
      <c r="Q504" s="4" t="s">
        <v>119</v>
      </c>
    </row>
    <row r="505" spans="1:17" s="90" customFormat="1" ht="22.5">
      <c r="A505" s="188"/>
      <c r="B505" s="140"/>
      <c r="C505" s="142"/>
      <c r="D505" s="2" t="s">
        <v>131</v>
      </c>
      <c r="E505" s="12">
        <v>0</v>
      </c>
      <c r="F505" s="12">
        <v>0</v>
      </c>
      <c r="G505" s="13" t="s">
        <v>161</v>
      </c>
      <c r="H505" s="12">
        <v>0</v>
      </c>
      <c r="I505" s="24" t="s">
        <v>161</v>
      </c>
      <c r="J505" s="4"/>
      <c r="K505" s="4"/>
      <c r="L505" s="23"/>
      <c r="M505" s="4"/>
      <c r="N505" s="4"/>
      <c r="O505" s="4"/>
      <c r="P505" s="4"/>
      <c r="Q505" s="4"/>
    </row>
    <row r="506" spans="1:17" s="90" customFormat="1" ht="34.5" customHeight="1">
      <c r="A506" s="188"/>
      <c r="B506" s="140"/>
      <c r="C506" s="142"/>
      <c r="D506" s="2" t="s">
        <v>130</v>
      </c>
      <c r="E506" s="12">
        <v>90675.896999999997</v>
      </c>
      <c r="F506" s="12">
        <v>90675.896999999997</v>
      </c>
      <c r="G506" s="13">
        <f t="shared" si="76"/>
        <v>0</v>
      </c>
      <c r="H506" s="12">
        <v>90675.896999999997</v>
      </c>
      <c r="I506" s="64">
        <f t="shared" si="75"/>
        <v>100</v>
      </c>
      <c r="J506" s="4"/>
      <c r="K506" s="4"/>
      <c r="L506" s="23"/>
      <c r="M506" s="4"/>
      <c r="N506" s="4"/>
      <c r="O506" s="4"/>
      <c r="P506" s="4"/>
      <c r="Q506" s="4"/>
    </row>
    <row r="507" spans="1:17" s="90" customFormat="1" ht="22.5" hidden="1">
      <c r="A507" s="188"/>
      <c r="B507" s="140"/>
      <c r="C507" s="142"/>
      <c r="D507" s="2" t="s">
        <v>143</v>
      </c>
      <c r="E507" s="12"/>
      <c r="F507" s="12"/>
      <c r="G507" s="13">
        <f t="shared" si="76"/>
        <v>0</v>
      </c>
      <c r="H507" s="12"/>
      <c r="I507" s="23"/>
      <c r="J507" s="4"/>
      <c r="K507" s="4"/>
      <c r="L507" s="23"/>
      <c r="M507" s="4"/>
      <c r="N507" s="4"/>
      <c r="O507" s="4"/>
      <c r="P507" s="4"/>
      <c r="Q507" s="4"/>
    </row>
    <row r="508" spans="1:17" s="90" customFormat="1" ht="19.5" customHeight="1">
      <c r="A508" s="188"/>
      <c r="B508" s="139" t="s">
        <v>176</v>
      </c>
      <c r="C508" s="141" t="s">
        <v>113</v>
      </c>
      <c r="D508" s="2" t="s">
        <v>129</v>
      </c>
      <c r="E508" s="12">
        <v>15022.574000000001</v>
      </c>
      <c r="F508" s="12">
        <v>15022.574000000001</v>
      </c>
      <c r="G508" s="13">
        <f t="shared" si="76"/>
        <v>0</v>
      </c>
      <c r="H508" s="12">
        <v>14805.592000000001</v>
      </c>
      <c r="I508" s="23">
        <f t="shared" si="75"/>
        <v>98.555627018379141</v>
      </c>
      <c r="J508" s="4">
        <v>5</v>
      </c>
      <c r="K508" s="4">
        <v>1</v>
      </c>
      <c r="L508" s="23">
        <v>20</v>
      </c>
      <c r="M508" s="4">
        <v>3</v>
      </c>
      <c r="N508" s="4">
        <v>2</v>
      </c>
      <c r="O508" s="4">
        <v>2</v>
      </c>
      <c r="P508" s="4">
        <v>1</v>
      </c>
      <c r="Q508" s="4" t="s">
        <v>119</v>
      </c>
    </row>
    <row r="509" spans="1:17" s="90" customFormat="1" ht="22.5">
      <c r="A509" s="188"/>
      <c r="B509" s="140"/>
      <c r="C509" s="142"/>
      <c r="D509" s="2" t="s">
        <v>131</v>
      </c>
      <c r="E509" s="12">
        <v>0</v>
      </c>
      <c r="F509" s="12">
        <v>0</v>
      </c>
      <c r="G509" s="13" t="s">
        <v>161</v>
      </c>
      <c r="H509" s="12">
        <v>0</v>
      </c>
      <c r="I509" s="24" t="s">
        <v>161</v>
      </c>
      <c r="J509" s="18"/>
      <c r="K509" s="18"/>
      <c r="L509" s="18"/>
      <c r="M509" s="18"/>
      <c r="N509" s="18"/>
      <c r="O509" s="18"/>
      <c r="P509" s="18"/>
      <c r="Q509" s="18"/>
    </row>
    <row r="510" spans="1:17" s="90" customFormat="1" ht="34.5" customHeight="1">
      <c r="A510" s="188"/>
      <c r="B510" s="140"/>
      <c r="C510" s="142"/>
      <c r="D510" s="2" t="s">
        <v>130</v>
      </c>
      <c r="E510" s="12">
        <v>15022.574000000001</v>
      </c>
      <c r="F510" s="12">
        <v>15022.574000000001</v>
      </c>
      <c r="G510" s="13">
        <f t="shared" si="76"/>
        <v>0</v>
      </c>
      <c r="H510" s="12">
        <v>14805.592000000001</v>
      </c>
      <c r="I510" s="23">
        <f t="shared" si="75"/>
        <v>98.555627018379141</v>
      </c>
      <c r="J510" s="18"/>
      <c r="K510" s="18"/>
      <c r="L510" s="18"/>
      <c r="M510" s="18"/>
      <c r="N510" s="18"/>
      <c r="O510" s="18"/>
      <c r="P510" s="18"/>
      <c r="Q510" s="18"/>
    </row>
    <row r="511" spans="1:17" s="90" customFormat="1" ht="22.5" hidden="1">
      <c r="A511" s="188"/>
      <c r="B511" s="140"/>
      <c r="C511" s="142"/>
      <c r="D511" s="2" t="s">
        <v>143</v>
      </c>
      <c r="E511" s="12"/>
      <c r="F511" s="12"/>
      <c r="G511" s="13">
        <f t="shared" si="76"/>
        <v>0</v>
      </c>
      <c r="H511" s="12"/>
      <c r="I511" s="23"/>
      <c r="J511" s="18"/>
      <c r="K511" s="18"/>
      <c r="L511" s="18"/>
      <c r="M511" s="18"/>
      <c r="N511" s="18"/>
      <c r="O511" s="18"/>
      <c r="P511" s="18"/>
      <c r="Q511" s="18"/>
    </row>
    <row r="512" spans="1:17" ht="20.25" customHeight="1">
      <c r="A512" s="202">
        <v>24</v>
      </c>
      <c r="B512" s="200" t="s">
        <v>138</v>
      </c>
      <c r="C512" s="198" t="s">
        <v>114</v>
      </c>
      <c r="D512" s="108" t="s">
        <v>129</v>
      </c>
      <c r="E512" s="14">
        <v>1070927.3160000001</v>
      </c>
      <c r="F512" s="14">
        <v>1065687.57</v>
      </c>
      <c r="G512" s="13">
        <f t="shared" si="76"/>
        <v>-5239.7460000000428</v>
      </c>
      <c r="H512" s="14">
        <v>1049659.794</v>
      </c>
      <c r="I512" s="24">
        <f>H512/F512*100</f>
        <v>98.496015487916395</v>
      </c>
      <c r="J512" s="3">
        <v>21</v>
      </c>
      <c r="K512" s="3">
        <v>20</v>
      </c>
      <c r="L512" s="93">
        <f>K512/J512*100</f>
        <v>95.238095238095227</v>
      </c>
      <c r="M512" s="3">
        <v>16</v>
      </c>
      <c r="N512" s="3">
        <v>16</v>
      </c>
      <c r="O512" s="3">
        <v>15</v>
      </c>
      <c r="P512" s="3">
        <v>15</v>
      </c>
      <c r="Q512" s="133" t="s">
        <v>177</v>
      </c>
    </row>
    <row r="513" spans="1:17" ht="102" customHeight="1">
      <c r="A513" s="202"/>
      <c r="B513" s="201"/>
      <c r="C513" s="199"/>
      <c r="D513" s="15" t="s">
        <v>130</v>
      </c>
      <c r="E513" s="12">
        <v>1070927.3160000001</v>
      </c>
      <c r="F513" s="12">
        <v>1065687.57</v>
      </c>
      <c r="G513" s="13">
        <f t="shared" si="76"/>
        <v>-5239.7460000000428</v>
      </c>
      <c r="H513" s="12">
        <v>1049659.794</v>
      </c>
      <c r="I513" s="23">
        <f t="shared" ref="I513:I518" si="77">H513/F513*100</f>
        <v>98.496015487916395</v>
      </c>
      <c r="J513" s="4"/>
      <c r="K513" s="4"/>
      <c r="L513" s="93"/>
      <c r="M513" s="4"/>
      <c r="N513" s="4"/>
      <c r="O513" s="4"/>
      <c r="P513" s="4"/>
      <c r="Q513" s="135"/>
    </row>
    <row r="514" spans="1:17" ht="46.5" customHeight="1">
      <c r="A514" s="202"/>
      <c r="B514" s="109" t="s">
        <v>142</v>
      </c>
      <c r="C514" s="77" t="s">
        <v>114</v>
      </c>
      <c r="D514" s="15" t="s">
        <v>130</v>
      </c>
      <c r="E514" s="12">
        <v>0</v>
      </c>
      <c r="F514" s="12">
        <v>0</v>
      </c>
      <c r="G514" s="13" t="s">
        <v>161</v>
      </c>
      <c r="H514" s="12">
        <v>0</v>
      </c>
      <c r="I514" s="23" t="s">
        <v>161</v>
      </c>
      <c r="J514" s="4">
        <v>2</v>
      </c>
      <c r="K514" s="4">
        <v>2</v>
      </c>
      <c r="L514" s="93">
        <f t="shared" ref="L514:L531" si="78">K514/J514*100</f>
        <v>100</v>
      </c>
      <c r="M514" s="4">
        <v>4</v>
      </c>
      <c r="N514" s="4">
        <v>4</v>
      </c>
      <c r="O514" s="4">
        <v>6</v>
      </c>
      <c r="P514" s="4">
        <v>6</v>
      </c>
      <c r="Q514" s="4" t="s">
        <v>119</v>
      </c>
    </row>
    <row r="515" spans="1:17" ht="45" customHeight="1">
      <c r="A515" s="202"/>
      <c r="B515" s="1" t="s">
        <v>139</v>
      </c>
      <c r="C515" s="77" t="s">
        <v>114</v>
      </c>
      <c r="D515" s="15" t="s">
        <v>130</v>
      </c>
      <c r="E515" s="12">
        <v>79140.125</v>
      </c>
      <c r="F515" s="12">
        <v>79140.125</v>
      </c>
      <c r="G515" s="13">
        <f t="shared" si="76"/>
        <v>0</v>
      </c>
      <c r="H515" s="12">
        <v>63721.593000000001</v>
      </c>
      <c r="I515" s="23">
        <f t="shared" si="77"/>
        <v>80.517427790264421</v>
      </c>
      <c r="J515" s="4">
        <v>2</v>
      </c>
      <c r="K515" s="4">
        <v>2</v>
      </c>
      <c r="L515" s="93">
        <f t="shared" si="78"/>
        <v>100</v>
      </c>
      <c r="M515" s="4">
        <v>2</v>
      </c>
      <c r="N515" s="4">
        <v>2</v>
      </c>
      <c r="O515" s="4">
        <v>2</v>
      </c>
      <c r="P515" s="4">
        <v>2</v>
      </c>
      <c r="Q515" s="4" t="s">
        <v>119</v>
      </c>
    </row>
    <row r="516" spans="1:17" ht="48" customHeight="1">
      <c r="A516" s="202"/>
      <c r="B516" s="1" t="s">
        <v>140</v>
      </c>
      <c r="C516" s="77" t="s">
        <v>114</v>
      </c>
      <c r="D516" s="15" t="s">
        <v>130</v>
      </c>
      <c r="E516" s="12">
        <v>885436.73</v>
      </c>
      <c r="F516" s="12">
        <v>880196.98400000005</v>
      </c>
      <c r="G516" s="13">
        <f t="shared" si="76"/>
        <v>-5239.7459999999264</v>
      </c>
      <c r="H516" s="12">
        <v>880174.56</v>
      </c>
      <c r="I516" s="23">
        <f t="shared" si="77"/>
        <v>99.997452388453084</v>
      </c>
      <c r="J516" s="4">
        <v>6</v>
      </c>
      <c r="K516" s="4">
        <v>5</v>
      </c>
      <c r="L516" s="55">
        <f t="shared" si="78"/>
        <v>83.333333333333343</v>
      </c>
      <c r="M516" s="4">
        <v>5</v>
      </c>
      <c r="N516" s="4">
        <v>5</v>
      </c>
      <c r="O516" s="4">
        <v>5</v>
      </c>
      <c r="P516" s="4">
        <v>5</v>
      </c>
      <c r="Q516" s="4" t="s">
        <v>119</v>
      </c>
    </row>
    <row r="517" spans="1:17" ht="138.75" customHeight="1">
      <c r="A517" s="202"/>
      <c r="B517" s="1" t="s">
        <v>141</v>
      </c>
      <c r="C517" s="77" t="s">
        <v>114</v>
      </c>
      <c r="D517" s="15" t="s">
        <v>130</v>
      </c>
      <c r="E517" s="12">
        <v>79219.788</v>
      </c>
      <c r="F517" s="12">
        <v>79219.788</v>
      </c>
      <c r="G517" s="13">
        <f t="shared" si="76"/>
        <v>0</v>
      </c>
      <c r="H517" s="12">
        <v>78770.258000000002</v>
      </c>
      <c r="I517" s="23">
        <f t="shared" si="77"/>
        <v>99.432553391836905</v>
      </c>
      <c r="J517" s="4">
        <v>3</v>
      </c>
      <c r="K517" s="4">
        <v>3</v>
      </c>
      <c r="L517" s="55">
        <f t="shared" si="78"/>
        <v>100</v>
      </c>
      <c r="M517" s="4">
        <v>1</v>
      </c>
      <c r="N517" s="4">
        <v>1</v>
      </c>
      <c r="O517" s="4">
        <v>1</v>
      </c>
      <c r="P517" s="4">
        <v>1</v>
      </c>
      <c r="Q517" s="4" t="s">
        <v>119</v>
      </c>
    </row>
    <row r="518" spans="1:17" ht="93.75" customHeight="1">
      <c r="A518" s="202"/>
      <c r="B518" s="1" t="s">
        <v>191</v>
      </c>
      <c r="C518" s="77" t="s">
        <v>114</v>
      </c>
      <c r="D518" s="15" t="s">
        <v>130</v>
      </c>
      <c r="E518" s="12">
        <v>27130.672999999999</v>
      </c>
      <c r="F518" s="12">
        <v>27130.672999999999</v>
      </c>
      <c r="G518" s="13">
        <f t="shared" si="76"/>
        <v>0</v>
      </c>
      <c r="H518" s="12">
        <v>26993.383000000002</v>
      </c>
      <c r="I518" s="23">
        <f t="shared" si="77"/>
        <v>99.49396758421733</v>
      </c>
      <c r="J518" s="4">
        <v>6</v>
      </c>
      <c r="K518" s="4">
        <v>6</v>
      </c>
      <c r="L518" s="55">
        <f t="shared" si="78"/>
        <v>100</v>
      </c>
      <c r="M518" s="4">
        <v>4</v>
      </c>
      <c r="N518" s="4">
        <v>4</v>
      </c>
      <c r="O518" s="4">
        <v>1</v>
      </c>
      <c r="P518" s="4">
        <v>1</v>
      </c>
      <c r="Q518" s="4" t="s">
        <v>119</v>
      </c>
    </row>
    <row r="519" spans="1:17" ht="15.75" customHeight="1">
      <c r="A519" s="146">
        <v>25</v>
      </c>
      <c r="B519" s="143" t="s">
        <v>115</v>
      </c>
      <c r="C519" s="198" t="s">
        <v>118</v>
      </c>
      <c r="D519" s="100" t="s">
        <v>129</v>
      </c>
      <c r="E519" s="14">
        <v>61872.366999999998</v>
      </c>
      <c r="F519" s="14">
        <v>61872.366999999998</v>
      </c>
      <c r="G519" s="13">
        <f t="shared" si="76"/>
        <v>0</v>
      </c>
      <c r="H519" s="14">
        <v>61181.131000000001</v>
      </c>
      <c r="I519" s="24">
        <f>H519/F519*100</f>
        <v>98.882803368424561</v>
      </c>
      <c r="J519" s="3">
        <v>19</v>
      </c>
      <c r="K519" s="3">
        <v>19</v>
      </c>
      <c r="L519" s="93">
        <f t="shared" si="78"/>
        <v>100</v>
      </c>
      <c r="M519" s="3">
        <v>2</v>
      </c>
      <c r="N519" s="3">
        <v>2</v>
      </c>
      <c r="O519" s="3">
        <v>13</v>
      </c>
      <c r="P519" s="3">
        <v>13</v>
      </c>
      <c r="Q519" s="133" t="s">
        <v>177</v>
      </c>
    </row>
    <row r="520" spans="1:17" s="111" customFormat="1" ht="22.5">
      <c r="A520" s="147"/>
      <c r="B520" s="144"/>
      <c r="C520" s="199"/>
      <c r="D520" s="2" t="s">
        <v>131</v>
      </c>
      <c r="E520" s="12">
        <v>0</v>
      </c>
      <c r="F520" s="12">
        <v>0</v>
      </c>
      <c r="G520" s="13" t="s">
        <v>161</v>
      </c>
      <c r="H520" s="12">
        <v>0</v>
      </c>
      <c r="I520" s="24" t="s">
        <v>161</v>
      </c>
      <c r="J520" s="3"/>
      <c r="K520" s="3"/>
      <c r="L520" s="110"/>
      <c r="M520" s="3"/>
      <c r="N520" s="3"/>
      <c r="O520" s="3"/>
      <c r="P520" s="3"/>
      <c r="Q520" s="134"/>
    </row>
    <row r="521" spans="1:17" s="111" customFormat="1" ht="22.5">
      <c r="A521" s="147"/>
      <c r="B521" s="144"/>
      <c r="C521" s="199"/>
      <c r="D521" s="2" t="s">
        <v>130</v>
      </c>
      <c r="E521" s="12">
        <v>61872.366999999998</v>
      </c>
      <c r="F521" s="12">
        <v>61872.366999999998</v>
      </c>
      <c r="G521" s="13">
        <f t="shared" si="76"/>
        <v>0</v>
      </c>
      <c r="H521" s="12">
        <v>61181.131000000001</v>
      </c>
      <c r="I521" s="23">
        <f t="shared" ref="I521:I529" si="79">H521/F521*100</f>
        <v>98.882803368424561</v>
      </c>
      <c r="J521" s="3"/>
      <c r="K521" s="3"/>
      <c r="L521" s="110"/>
      <c r="M521" s="3"/>
      <c r="N521" s="3"/>
      <c r="O521" s="3"/>
      <c r="P521" s="3"/>
      <c r="Q521" s="134"/>
    </row>
    <row r="522" spans="1:17" s="111" customFormat="1" ht="26.25" customHeight="1">
      <c r="A522" s="147"/>
      <c r="B522" s="144"/>
      <c r="C522" s="199"/>
      <c r="D522" s="2" t="s">
        <v>143</v>
      </c>
      <c r="E522" s="12">
        <v>0</v>
      </c>
      <c r="F522" s="12">
        <v>0</v>
      </c>
      <c r="G522" s="13" t="s">
        <v>161</v>
      </c>
      <c r="H522" s="12">
        <v>0</v>
      </c>
      <c r="I522" s="24" t="s">
        <v>161</v>
      </c>
      <c r="J522" s="3"/>
      <c r="K522" s="3"/>
      <c r="L522" s="110"/>
      <c r="M522" s="3"/>
      <c r="N522" s="3"/>
      <c r="O522" s="3"/>
      <c r="P522" s="3"/>
      <c r="Q522" s="135"/>
    </row>
    <row r="523" spans="1:17" ht="18.75" customHeight="1">
      <c r="A523" s="147"/>
      <c r="B523" s="139" t="s">
        <v>116</v>
      </c>
      <c r="C523" s="148" t="s">
        <v>118</v>
      </c>
      <c r="D523" s="100" t="s">
        <v>129</v>
      </c>
      <c r="E523" s="12">
        <v>10420.700000000001</v>
      </c>
      <c r="F523" s="12">
        <v>10420.700000000001</v>
      </c>
      <c r="G523" s="13">
        <f t="shared" si="76"/>
        <v>0</v>
      </c>
      <c r="H523" s="12">
        <v>10175.069</v>
      </c>
      <c r="I523" s="23">
        <f t="shared" si="79"/>
        <v>97.642855086510494</v>
      </c>
      <c r="J523" s="4">
        <v>17</v>
      </c>
      <c r="K523" s="4">
        <v>17</v>
      </c>
      <c r="L523" s="55">
        <f t="shared" si="78"/>
        <v>100</v>
      </c>
      <c r="M523" s="4">
        <v>1</v>
      </c>
      <c r="N523" s="4">
        <v>1</v>
      </c>
      <c r="O523" s="4">
        <v>11</v>
      </c>
      <c r="P523" s="4">
        <v>11</v>
      </c>
      <c r="Q523" s="4" t="s">
        <v>119</v>
      </c>
    </row>
    <row r="524" spans="1:17" ht="22.5">
      <c r="A524" s="147"/>
      <c r="B524" s="140"/>
      <c r="C524" s="149"/>
      <c r="D524" s="2" t="s">
        <v>131</v>
      </c>
      <c r="E524" s="12">
        <v>0</v>
      </c>
      <c r="F524" s="12">
        <v>0</v>
      </c>
      <c r="G524" s="13" t="s">
        <v>161</v>
      </c>
      <c r="H524" s="12">
        <v>0</v>
      </c>
      <c r="I524" s="24" t="s">
        <v>161</v>
      </c>
      <c r="J524" s="18"/>
      <c r="K524" s="18"/>
      <c r="L524" s="110"/>
      <c r="M524" s="18"/>
      <c r="N524" s="18"/>
      <c r="O524" s="18"/>
      <c r="P524" s="18"/>
      <c r="Q524" s="18"/>
    </row>
    <row r="525" spans="1:17" ht="22.5">
      <c r="A525" s="147"/>
      <c r="B525" s="140"/>
      <c r="C525" s="149"/>
      <c r="D525" s="2" t="s">
        <v>130</v>
      </c>
      <c r="E525" s="12">
        <v>10420.700000000001</v>
      </c>
      <c r="F525" s="12">
        <v>10420.700000000001</v>
      </c>
      <c r="G525" s="13">
        <f t="shared" si="76"/>
        <v>0</v>
      </c>
      <c r="H525" s="12">
        <v>10175.069</v>
      </c>
      <c r="I525" s="23">
        <f t="shared" si="79"/>
        <v>97.642855086510494</v>
      </c>
      <c r="J525" s="18"/>
      <c r="K525" s="18"/>
      <c r="L525" s="110"/>
      <c r="M525" s="18"/>
      <c r="N525" s="18"/>
      <c r="O525" s="18"/>
      <c r="P525" s="18"/>
      <c r="Q525" s="18"/>
    </row>
    <row r="526" spans="1:17" ht="69" customHeight="1">
      <c r="A526" s="147"/>
      <c r="B526" s="150"/>
      <c r="C526" s="156"/>
      <c r="D526" s="2" t="s">
        <v>143</v>
      </c>
      <c r="E526" s="56">
        <v>0</v>
      </c>
      <c r="F526" s="56">
        <v>0</v>
      </c>
      <c r="G526" s="117" t="s">
        <v>161</v>
      </c>
      <c r="H526" s="56">
        <v>0</v>
      </c>
      <c r="I526" s="123" t="s">
        <v>161</v>
      </c>
      <c r="J526" s="39"/>
      <c r="K526" s="4"/>
      <c r="L526" s="110"/>
      <c r="M526" s="4"/>
      <c r="N526" s="4"/>
      <c r="O526" s="4"/>
      <c r="P526" s="4"/>
      <c r="Q526" s="4"/>
    </row>
    <row r="527" spans="1:17" ht="16.5" customHeight="1">
      <c r="A527" s="147"/>
      <c r="B527" s="139" t="s">
        <v>117</v>
      </c>
      <c r="C527" s="148" t="s">
        <v>118</v>
      </c>
      <c r="D527" s="77" t="s">
        <v>129</v>
      </c>
      <c r="E527" s="12">
        <v>51451.667000000001</v>
      </c>
      <c r="F527" s="12">
        <v>51451.667000000001</v>
      </c>
      <c r="G527" s="13">
        <f t="shared" si="76"/>
        <v>0</v>
      </c>
      <c r="H527" s="12">
        <v>51006.061999999998</v>
      </c>
      <c r="I527" s="23">
        <f t="shared" si="79"/>
        <v>99.133934766389586</v>
      </c>
      <c r="J527" s="18">
        <v>1</v>
      </c>
      <c r="K527" s="18">
        <v>1</v>
      </c>
      <c r="L527" s="55">
        <f t="shared" si="78"/>
        <v>100</v>
      </c>
      <c r="M527" s="18">
        <v>1</v>
      </c>
      <c r="N527" s="18">
        <v>1</v>
      </c>
      <c r="O527" s="18">
        <v>2</v>
      </c>
      <c r="P527" s="18">
        <v>2</v>
      </c>
      <c r="Q527" s="18" t="s">
        <v>119</v>
      </c>
    </row>
    <row r="528" spans="1:17" ht="22.5">
      <c r="A528" s="147"/>
      <c r="B528" s="140"/>
      <c r="C528" s="149"/>
      <c r="D528" s="2" t="s">
        <v>131</v>
      </c>
      <c r="E528" s="12">
        <v>0</v>
      </c>
      <c r="F528" s="12">
        <v>0</v>
      </c>
      <c r="G528" s="13" t="s">
        <v>161</v>
      </c>
      <c r="H528" s="12">
        <v>0</v>
      </c>
      <c r="I528" s="24" t="s">
        <v>161</v>
      </c>
      <c r="J528" s="65"/>
      <c r="K528" s="65"/>
      <c r="L528" s="110"/>
      <c r="M528" s="65"/>
      <c r="N528" s="65"/>
      <c r="O528" s="65"/>
      <c r="P528" s="65"/>
      <c r="Q528" s="65"/>
    </row>
    <row r="529" spans="1:17" ht="22.5">
      <c r="A529" s="147"/>
      <c r="B529" s="140"/>
      <c r="C529" s="149"/>
      <c r="D529" s="2" t="s">
        <v>130</v>
      </c>
      <c r="E529" s="12">
        <v>51451.667000000001</v>
      </c>
      <c r="F529" s="12">
        <v>51451.667000000001</v>
      </c>
      <c r="G529" s="13">
        <f t="shared" si="76"/>
        <v>0</v>
      </c>
      <c r="H529" s="12">
        <v>51006.061999999998</v>
      </c>
      <c r="I529" s="23">
        <f t="shared" si="79"/>
        <v>99.133934766389586</v>
      </c>
      <c r="J529" s="17"/>
      <c r="K529" s="17"/>
      <c r="L529" s="110"/>
      <c r="M529" s="17"/>
      <c r="N529" s="17"/>
      <c r="O529" s="17"/>
      <c r="P529" s="17"/>
      <c r="Q529" s="17"/>
    </row>
    <row r="530" spans="1:17" ht="30" customHeight="1">
      <c r="A530" s="147"/>
      <c r="B530" s="140"/>
      <c r="C530" s="149"/>
      <c r="D530" s="15" t="s">
        <v>143</v>
      </c>
      <c r="E530" s="12">
        <v>0</v>
      </c>
      <c r="F530" s="12">
        <v>0</v>
      </c>
      <c r="G530" s="13" t="s">
        <v>161</v>
      </c>
      <c r="H530" s="12">
        <v>0</v>
      </c>
      <c r="I530" s="24" t="s">
        <v>161</v>
      </c>
      <c r="J530" s="17"/>
      <c r="K530" s="17"/>
      <c r="L530" s="110"/>
      <c r="M530" s="17"/>
      <c r="N530" s="17"/>
      <c r="O530" s="17"/>
      <c r="P530" s="17"/>
      <c r="Q530" s="17"/>
    </row>
    <row r="531" spans="1:17" ht="39" customHeight="1">
      <c r="A531" s="22"/>
      <c r="B531" s="73" t="s">
        <v>125</v>
      </c>
      <c r="C531" s="88" t="s">
        <v>119</v>
      </c>
      <c r="D531" s="112"/>
      <c r="E531" s="14">
        <f>E532+E533+E534+E535+E536</f>
        <v>64094134.72299999</v>
      </c>
      <c r="F531" s="14">
        <f t="shared" ref="F531:H531" si="80">F532+F533+F534+F535+F536</f>
        <v>64884267.710000008</v>
      </c>
      <c r="G531" s="14">
        <f>F531-E531</f>
        <v>790132.98700001836</v>
      </c>
      <c r="H531" s="14">
        <f t="shared" si="80"/>
        <v>67173968.492939994</v>
      </c>
      <c r="I531" s="24">
        <f>H531/F531*100</f>
        <v>103.52889978380244</v>
      </c>
      <c r="J531" s="98">
        <f>J6+J60+J93+J121+J138+J153+J169+J185+J197+J221+J241+J261+J285+J300+J339+J351+J367+J386+J442+J445+J466+J486+J500+J512+J519</f>
        <v>711</v>
      </c>
      <c r="K531" s="98">
        <f>K6+K60+K93+K121+K138+K153+K169+K185+K197+K221+K241+K261+K285+K300+K339+K351+K367+K386+K442+K445+K466+K486+K500+K512+K519</f>
        <v>602</v>
      </c>
      <c r="L531" s="93">
        <f t="shared" si="78"/>
        <v>84.669479606188474</v>
      </c>
      <c r="M531" s="98">
        <v>325</v>
      </c>
      <c r="N531" s="98">
        <v>310</v>
      </c>
      <c r="O531" s="98">
        <v>557</v>
      </c>
      <c r="P531" s="98">
        <v>532</v>
      </c>
      <c r="Q531" s="22"/>
    </row>
    <row r="532" spans="1:17" ht="21.75" customHeight="1">
      <c r="A532" s="22"/>
      <c r="B532" s="113" t="s">
        <v>120</v>
      </c>
      <c r="C532" s="77" t="s">
        <v>119</v>
      </c>
      <c r="D532" s="77"/>
      <c r="E532" s="12">
        <f>E7+E61+E94+E122+E139+E154+E170+E186+E198+E222+E242+E262+E301+E368+E387+E443+E446+E467+E487</f>
        <v>9728758.1009999979</v>
      </c>
      <c r="F532" s="12">
        <f>F7+F61+F94+F122+F139+F154+F170+F186+F198+F222+F242+F262+F301+F368+F387+F443+F446+F467+F487</f>
        <v>10448057.599999998</v>
      </c>
      <c r="G532" s="12">
        <f t="shared" ref="G532:G536" si="81">F532-E532</f>
        <v>719299.49899999984</v>
      </c>
      <c r="H532" s="12">
        <f>H7+H61+H94+H122+H139+H154+H170+H186+H198+H222+H242+H262+H301+H368+H387+H443+H446+H467+H487</f>
        <v>10342994.06277</v>
      </c>
      <c r="I532" s="23">
        <f t="shared" ref="I532:I536" si="82">H532/F532*100</f>
        <v>98.994420386522393</v>
      </c>
      <c r="J532" s="22"/>
      <c r="K532" s="22"/>
      <c r="L532" s="110"/>
      <c r="M532" s="22"/>
      <c r="N532" s="22"/>
      <c r="O532" s="22"/>
      <c r="P532" s="22"/>
      <c r="Q532" s="22"/>
    </row>
    <row r="533" spans="1:17" ht="18" customHeight="1">
      <c r="A533" s="22"/>
      <c r="B533" s="113" t="s">
        <v>121</v>
      </c>
      <c r="C533" s="77" t="s">
        <v>119</v>
      </c>
      <c r="D533" s="77"/>
      <c r="E533" s="12">
        <f>E8+E62+E95+E123+E140+E155+E171+E187+E199+E223+E243+E263+E287+E302+E341+E353+E369+E388+E444+E447+E468+E488+E502+E513+E521</f>
        <v>34770904.305999994</v>
      </c>
      <c r="F533" s="12">
        <f>F8+F62+F95+F123+F140+F155+F171+F187+F199+F223+F243+F263+F287+F302+F341+F353+F369+F388+F444+F447+F468+F488+F502+F513+F521</f>
        <v>34842337.794000007</v>
      </c>
      <c r="G533" s="12">
        <f t="shared" si="81"/>
        <v>71433.488000012934</v>
      </c>
      <c r="H533" s="12">
        <f>H8+H62+H95+H123+H140+H155+H171+H187+H199+H223+H243+H263+H287+H302+H341+H353+H369+H388+H444+H447+H468+H488+H502+H513+H521</f>
        <v>34600983.660169996</v>
      </c>
      <c r="I533" s="23">
        <f t="shared" si="82"/>
        <v>99.307296383908053</v>
      </c>
      <c r="J533" s="22"/>
      <c r="K533" s="22"/>
      <c r="L533" s="110"/>
      <c r="M533" s="22"/>
      <c r="N533" s="22"/>
      <c r="O533" s="22"/>
      <c r="P533" s="22"/>
      <c r="Q533" s="22"/>
    </row>
    <row r="534" spans="1:17" ht="18.75" customHeight="1">
      <c r="A534" s="22"/>
      <c r="B534" s="113" t="s">
        <v>122</v>
      </c>
      <c r="C534" s="77" t="s">
        <v>119</v>
      </c>
      <c r="D534" s="77"/>
      <c r="E534" s="12">
        <f>E64+E141+E224+E244+E265+E303+E370+E389+E448+E490</f>
        <v>668196.70600000001</v>
      </c>
      <c r="F534" s="12">
        <f>F64+F141+F224+F244+F265+F303+F370+F389+F448+F490</f>
        <v>668196.70600000001</v>
      </c>
      <c r="G534" s="12">
        <f t="shared" si="81"/>
        <v>0</v>
      </c>
      <c r="H534" s="12">
        <f>H64+H141+H224+H244+H265+H303+H370+H389+H448+H490</f>
        <v>684892.36699999997</v>
      </c>
      <c r="I534" s="23">
        <f t="shared" si="82"/>
        <v>102.49861468188679</v>
      </c>
      <c r="J534" s="22"/>
      <c r="K534" s="22"/>
      <c r="L534" s="110"/>
      <c r="M534" s="22"/>
      <c r="N534" s="22"/>
      <c r="O534" s="22"/>
      <c r="P534" s="22"/>
      <c r="Q534" s="22"/>
    </row>
    <row r="535" spans="1:17" ht="21" customHeight="1">
      <c r="A535" s="22"/>
      <c r="B535" s="113" t="s">
        <v>123</v>
      </c>
      <c r="C535" s="77" t="s">
        <v>119</v>
      </c>
      <c r="D535" s="77"/>
      <c r="E535" s="12">
        <f>E63+E96+E142+E156+E172+E188+E200+E225+E245+E264+E294+E304+E342+E354+E371+E390+E469+E489+E503+E522</f>
        <v>9047221.0099999998</v>
      </c>
      <c r="F535" s="12">
        <f>F63+F96+F142+F156+F172+F188+F200+F225+F245+F264+F294+F304+F342+F354+F371+F390+F469+F489+F503+F522</f>
        <v>9047221.0099999998</v>
      </c>
      <c r="G535" s="12">
        <f t="shared" si="81"/>
        <v>0</v>
      </c>
      <c r="H535" s="12">
        <f>H142+H225+H245+H304+H342+H371+H390+H469+H489</f>
        <v>11737478.697999999</v>
      </c>
      <c r="I535" s="23">
        <f t="shared" si="82"/>
        <v>129.73573526087651</v>
      </c>
      <c r="J535" s="22"/>
      <c r="K535" s="22"/>
      <c r="L535" s="110"/>
      <c r="M535" s="22"/>
      <c r="N535" s="22"/>
      <c r="O535" s="22"/>
      <c r="P535" s="22"/>
      <c r="Q535" s="22"/>
    </row>
    <row r="536" spans="1:17" ht="18.75" customHeight="1">
      <c r="A536" s="22"/>
      <c r="B536" s="114" t="s">
        <v>124</v>
      </c>
      <c r="C536" s="77" t="s">
        <v>119</v>
      </c>
      <c r="D536" s="77"/>
      <c r="E536" s="12">
        <f>E9</f>
        <v>9879054.5999999996</v>
      </c>
      <c r="F536" s="12">
        <f t="shared" ref="F536:H536" si="83">F9</f>
        <v>9878454.5999999996</v>
      </c>
      <c r="G536" s="12">
        <f t="shared" si="81"/>
        <v>-600</v>
      </c>
      <c r="H536" s="12">
        <f t="shared" si="83"/>
        <v>9807619.7050000001</v>
      </c>
      <c r="I536" s="23">
        <f t="shared" si="82"/>
        <v>99.282935460370496</v>
      </c>
      <c r="J536" s="22"/>
      <c r="K536" s="22"/>
      <c r="L536" s="110"/>
      <c r="M536" s="22"/>
      <c r="N536" s="22"/>
      <c r="O536" s="22"/>
      <c r="P536" s="22"/>
      <c r="Q536" s="22"/>
    </row>
    <row r="537" spans="1:17" hidden="1"/>
    <row r="538" spans="1:17" hidden="1">
      <c r="B538" s="49"/>
      <c r="C538" s="52"/>
      <c r="D538" s="7"/>
      <c r="E538" s="12">
        <f>E6+E60+E93+E121+E138+E153+E169+E185+E197+E221+E241+E261+E285+E300+E339+E351+E367+E386+E442+E445+E466+E486+E500+E512+E519</f>
        <v>64094134.72299999</v>
      </c>
      <c r="F538" s="12">
        <f>F6+F60+F93+F121+F138+F153+F169+F185+F197+F221+F241+F261+F285+F300+F339+F351+F367+F386+F442+F445+F466+F486+F500+F512+F519</f>
        <v>64884267.709999993</v>
      </c>
      <c r="G538" s="8"/>
      <c r="H538" s="12">
        <f>H6+H60+H93+H121+H138+H153+H169+H185+H197+H221+H241+H261+H285+H300+H339+H351+H367+H386+H442+H445+H466+H486+H500+H512+H519</f>
        <v>67173968.492940009</v>
      </c>
      <c r="I538" s="9"/>
      <c r="J538" s="10"/>
      <c r="K538" s="10"/>
      <c r="L538" s="10"/>
      <c r="M538" s="10"/>
      <c r="N538" s="10"/>
      <c r="O538" s="10"/>
      <c r="P538" s="10"/>
      <c r="Q538" s="9"/>
    </row>
    <row r="539" spans="1:17" hidden="1">
      <c r="B539" s="50"/>
      <c r="C539" s="53"/>
      <c r="D539" s="7"/>
      <c r="E539" s="8"/>
      <c r="F539" s="8"/>
      <c r="G539" s="8"/>
      <c r="H539" s="8"/>
      <c r="I539" s="8"/>
      <c r="J539" s="11"/>
      <c r="K539" s="11"/>
      <c r="L539" s="11"/>
      <c r="M539" s="11"/>
      <c r="N539" s="11"/>
      <c r="O539" s="11"/>
      <c r="P539" s="11"/>
      <c r="Q539" s="8"/>
    </row>
    <row r="540" spans="1:17" hidden="1">
      <c r="B540" s="50"/>
      <c r="C540" s="52"/>
      <c r="D540" s="7"/>
      <c r="E540" s="7"/>
      <c r="F540" s="7"/>
      <c r="G540" s="7"/>
      <c r="H540" s="7"/>
      <c r="I540" s="9"/>
      <c r="J540" s="9"/>
      <c r="K540" s="9"/>
      <c r="L540" s="9"/>
      <c r="M540" s="9"/>
      <c r="N540" s="9"/>
      <c r="O540" s="9"/>
      <c r="P540" s="9"/>
      <c r="Q540" s="9"/>
    </row>
    <row r="541" spans="1:17" hidden="1">
      <c r="B541" s="50"/>
      <c r="C541" s="52"/>
      <c r="D541" s="7"/>
      <c r="E541" s="8"/>
      <c r="F541" s="8"/>
      <c r="G541" s="8"/>
      <c r="H541" s="8"/>
      <c r="I541" s="9"/>
      <c r="J541" s="9"/>
      <c r="K541" s="9"/>
      <c r="L541" s="9"/>
      <c r="M541" s="9"/>
      <c r="N541" s="9"/>
      <c r="O541" s="9"/>
      <c r="P541" s="9"/>
      <c r="Q541" s="9"/>
    </row>
    <row r="542" spans="1:17" hidden="1">
      <c r="B542" s="51"/>
      <c r="C542" s="54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 spans="1:17" hidden="1">
      <c r="B543" s="51"/>
      <c r="C543" s="54"/>
      <c r="D543" s="9"/>
      <c r="E543" s="53"/>
      <c r="F543" s="8"/>
      <c r="G543" s="8"/>
      <c r="H543" s="8"/>
      <c r="I543" s="9"/>
      <c r="J543" s="9"/>
      <c r="K543" s="9"/>
      <c r="L543" s="9"/>
      <c r="M543" s="9"/>
      <c r="N543" s="9"/>
      <c r="O543" s="9"/>
      <c r="P543" s="9"/>
      <c r="Q543" s="9"/>
    </row>
    <row r="544" spans="1:17">
      <c r="B544" s="51"/>
      <c r="C544" s="54"/>
      <c r="D544" s="9"/>
      <c r="E544" s="8"/>
      <c r="F544" s="8"/>
      <c r="G544" s="8"/>
      <c r="H544" s="8"/>
      <c r="I544" s="9"/>
      <c r="J544" s="9"/>
      <c r="K544" s="9"/>
      <c r="L544" s="9"/>
      <c r="M544" s="9"/>
      <c r="N544" s="9"/>
      <c r="O544" s="9"/>
      <c r="P544" s="9"/>
      <c r="Q544" s="9"/>
    </row>
    <row r="545" spans="1:17" ht="15.75">
      <c r="A545" s="125"/>
      <c r="B545" s="126"/>
      <c r="C545" s="127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</row>
    <row r="546" spans="1:17" ht="15.75">
      <c r="A546" s="125"/>
      <c r="B546" s="129"/>
      <c r="C546" s="130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</row>
    <row r="547" spans="1:17" ht="15.75">
      <c r="A547" s="125"/>
      <c r="B547" s="129"/>
      <c r="C547" s="130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</row>
    <row r="548" spans="1:17" ht="15.75">
      <c r="A548" s="125"/>
      <c r="B548" s="129"/>
      <c r="C548" s="130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</row>
    <row r="549" spans="1:17" ht="15.75">
      <c r="A549" s="125"/>
      <c r="B549" s="129"/>
      <c r="C549" s="130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</row>
  </sheetData>
  <mergeCells count="300">
    <mergeCell ref="Q221:Q225"/>
    <mergeCell ref="C236:C240"/>
    <mergeCell ref="B246:B250"/>
    <mergeCell ref="C246:C250"/>
    <mergeCell ref="B221:B225"/>
    <mergeCell ref="Q351:Q354"/>
    <mergeCell ref="Q445:Q448"/>
    <mergeCell ref="Q197:Q200"/>
    <mergeCell ref="Q386:Q390"/>
    <mergeCell ref="C226:C230"/>
    <mergeCell ref="B231:B235"/>
    <mergeCell ref="C231:C235"/>
    <mergeCell ref="Q241:Q245"/>
    <mergeCell ref="Q261:Q265"/>
    <mergeCell ref="Q285:Q289"/>
    <mergeCell ref="B213:B216"/>
    <mergeCell ref="C290:C294"/>
    <mergeCell ref="B343:B346"/>
    <mergeCell ref="C343:C346"/>
    <mergeCell ref="Q339:Q342"/>
    <mergeCell ref="B217:B220"/>
    <mergeCell ref="C217:C220"/>
    <mergeCell ref="B434:B437"/>
    <mergeCell ref="B236:B240"/>
    <mergeCell ref="B482:B485"/>
    <mergeCell ref="C482:C485"/>
    <mergeCell ref="B491:B495"/>
    <mergeCell ref="B334:B338"/>
    <mergeCell ref="Q138:Q142"/>
    <mergeCell ref="Q300:Q304"/>
    <mergeCell ref="C256:C260"/>
    <mergeCell ref="Q169:Q172"/>
    <mergeCell ref="Q153:Q156"/>
    <mergeCell ref="C201:C204"/>
    <mergeCell ref="B205:B208"/>
    <mergeCell ref="C205:C208"/>
    <mergeCell ref="B209:B212"/>
    <mergeCell ref="C209:C212"/>
    <mergeCell ref="C181:C184"/>
    <mergeCell ref="B189:B192"/>
    <mergeCell ref="C189:C192"/>
    <mergeCell ref="C261:C265"/>
    <mergeCell ref="B290:B294"/>
    <mergeCell ref="B185:B188"/>
    <mergeCell ref="C185:C188"/>
    <mergeCell ref="B295:B299"/>
    <mergeCell ref="C241:C245"/>
    <mergeCell ref="Q185:Q188"/>
    <mergeCell ref="A261:A284"/>
    <mergeCell ref="B261:B265"/>
    <mergeCell ref="A241:A260"/>
    <mergeCell ref="C329:C333"/>
    <mergeCell ref="B305:B309"/>
    <mergeCell ref="C305:C309"/>
    <mergeCell ref="B310:B314"/>
    <mergeCell ref="C310:C314"/>
    <mergeCell ref="B315:B318"/>
    <mergeCell ref="C315:C318"/>
    <mergeCell ref="B300:B304"/>
    <mergeCell ref="C300:C304"/>
    <mergeCell ref="A285:A299"/>
    <mergeCell ref="C295:C299"/>
    <mergeCell ref="C251:C255"/>
    <mergeCell ref="Q519:Q522"/>
    <mergeCell ref="Q466:Q469"/>
    <mergeCell ref="Q500:Q503"/>
    <mergeCell ref="Q512:Q513"/>
    <mergeCell ref="Q367:Q370"/>
    <mergeCell ref="C367:C371"/>
    <mergeCell ref="B372:B376"/>
    <mergeCell ref="C372:C376"/>
    <mergeCell ref="B377:B381"/>
    <mergeCell ref="C377:C381"/>
    <mergeCell ref="C382:C385"/>
    <mergeCell ref="B400:B403"/>
    <mergeCell ref="C400:C403"/>
    <mergeCell ref="B404:B407"/>
    <mergeCell ref="C404:C407"/>
    <mergeCell ref="B396:B399"/>
    <mergeCell ref="B386:B390"/>
    <mergeCell ref="B367:B371"/>
    <mergeCell ref="B382:B385"/>
    <mergeCell ref="B486:B490"/>
    <mergeCell ref="C486:C490"/>
    <mergeCell ref="Q486:Q490"/>
    <mergeCell ref="Q442:Q444"/>
    <mergeCell ref="C491:C495"/>
    <mergeCell ref="A519:A530"/>
    <mergeCell ref="C512:C513"/>
    <mergeCell ref="B512:B513"/>
    <mergeCell ref="B519:B522"/>
    <mergeCell ref="C519:C522"/>
    <mergeCell ref="B523:B526"/>
    <mergeCell ref="C523:C526"/>
    <mergeCell ref="B500:B503"/>
    <mergeCell ref="C500:C503"/>
    <mergeCell ref="A512:A518"/>
    <mergeCell ref="B504:B507"/>
    <mergeCell ref="C504:C507"/>
    <mergeCell ref="B508:B511"/>
    <mergeCell ref="C508:C511"/>
    <mergeCell ref="A500:A511"/>
    <mergeCell ref="B527:B530"/>
    <mergeCell ref="C527:C530"/>
    <mergeCell ref="A367:A385"/>
    <mergeCell ref="A221:A240"/>
    <mergeCell ref="B285:B289"/>
    <mergeCell ref="C285:C289"/>
    <mergeCell ref="B266:B270"/>
    <mergeCell ref="C266:C270"/>
    <mergeCell ref="B271:B274"/>
    <mergeCell ref="C271:C274"/>
    <mergeCell ref="B275:B279"/>
    <mergeCell ref="C275:C279"/>
    <mergeCell ref="B280:B284"/>
    <mergeCell ref="A351:A366"/>
    <mergeCell ref="B256:B260"/>
    <mergeCell ref="B251:B255"/>
    <mergeCell ref="C339:C342"/>
    <mergeCell ref="B351:B354"/>
    <mergeCell ref="C351:C354"/>
    <mergeCell ref="B355:B358"/>
    <mergeCell ref="C355:C358"/>
    <mergeCell ref="B359:B362"/>
    <mergeCell ref="C359:C362"/>
    <mergeCell ref="B363:B366"/>
    <mergeCell ref="C363:C366"/>
    <mergeCell ref="C221:C225"/>
    <mergeCell ref="B157:B160"/>
    <mergeCell ref="C157:C160"/>
    <mergeCell ref="B161:B164"/>
    <mergeCell ref="C161:C164"/>
    <mergeCell ref="B165:B168"/>
    <mergeCell ref="B169:B172"/>
    <mergeCell ref="C169:C172"/>
    <mergeCell ref="C177:C180"/>
    <mergeCell ref="A138:A152"/>
    <mergeCell ref="B143:B147"/>
    <mergeCell ref="C143:C147"/>
    <mergeCell ref="B138:B142"/>
    <mergeCell ref="C138:C142"/>
    <mergeCell ref="B148:B152"/>
    <mergeCell ref="C148:C152"/>
    <mergeCell ref="A153:A168"/>
    <mergeCell ref="C165:C168"/>
    <mergeCell ref="B153:B156"/>
    <mergeCell ref="C153:C156"/>
    <mergeCell ref="B496:B499"/>
    <mergeCell ref="C496:C499"/>
    <mergeCell ref="A442:A444"/>
    <mergeCell ref="B445:B448"/>
    <mergeCell ref="C445:C448"/>
    <mergeCell ref="C466:C469"/>
    <mergeCell ref="B466:B469"/>
    <mergeCell ref="B456:B458"/>
    <mergeCell ref="C456:C458"/>
    <mergeCell ref="B459:B462"/>
    <mergeCell ref="C459:C462"/>
    <mergeCell ref="B463:B465"/>
    <mergeCell ref="C463:C465"/>
    <mergeCell ref="B449:B451"/>
    <mergeCell ref="C449:C451"/>
    <mergeCell ref="B452:B455"/>
    <mergeCell ref="C452:C455"/>
    <mergeCell ref="A445:A465"/>
    <mergeCell ref="C442:C444"/>
    <mergeCell ref="A466:A485"/>
    <mergeCell ref="B442:B444"/>
    <mergeCell ref="C474:C477"/>
    <mergeCell ref="B478:B481"/>
    <mergeCell ref="A486:A499"/>
    <mergeCell ref="C478:C481"/>
    <mergeCell ref="C386:C390"/>
    <mergeCell ref="A386:A441"/>
    <mergeCell ref="C396:C399"/>
    <mergeCell ref="B408:B411"/>
    <mergeCell ref="C408:C411"/>
    <mergeCell ref="B412:B415"/>
    <mergeCell ref="C412:C415"/>
    <mergeCell ref="B430:B433"/>
    <mergeCell ref="C430:C433"/>
    <mergeCell ref="C416:C420"/>
    <mergeCell ref="C434:C437"/>
    <mergeCell ref="B438:B441"/>
    <mergeCell ref="C438:C441"/>
    <mergeCell ref="B416:B420"/>
    <mergeCell ref="B421:B424"/>
    <mergeCell ref="C421:C424"/>
    <mergeCell ref="B425:B428"/>
    <mergeCell ref="C425:C428"/>
    <mergeCell ref="B470:B473"/>
    <mergeCell ref="C470:C473"/>
    <mergeCell ref="B474:B477"/>
    <mergeCell ref="B391:B394"/>
    <mergeCell ref="C391:C394"/>
    <mergeCell ref="A185:A196"/>
    <mergeCell ref="B193:B196"/>
    <mergeCell ref="B181:B184"/>
    <mergeCell ref="A197:A216"/>
    <mergeCell ref="C213:C216"/>
    <mergeCell ref="B226:B230"/>
    <mergeCell ref="A300:A338"/>
    <mergeCell ref="B347:B350"/>
    <mergeCell ref="C347:C350"/>
    <mergeCell ref="A339:A350"/>
    <mergeCell ref="B319:B323"/>
    <mergeCell ref="C319:C323"/>
    <mergeCell ref="B324:B328"/>
    <mergeCell ref="C324:C328"/>
    <mergeCell ref="B241:B245"/>
    <mergeCell ref="B197:B200"/>
    <mergeCell ref="C334:C338"/>
    <mergeCell ref="B339:B342"/>
    <mergeCell ref="A169:A184"/>
    <mergeCell ref="B173:B176"/>
    <mergeCell ref="C173:C176"/>
    <mergeCell ref="B177:B180"/>
    <mergeCell ref="B329:B333"/>
    <mergeCell ref="C280:C284"/>
    <mergeCell ref="Q3:Q4"/>
    <mergeCell ref="B30:B34"/>
    <mergeCell ref="B201:B204"/>
    <mergeCell ref="B35:B39"/>
    <mergeCell ref="C35:C39"/>
    <mergeCell ref="B40:B44"/>
    <mergeCell ref="C40:C44"/>
    <mergeCell ref="B45:B49"/>
    <mergeCell ref="C45:C49"/>
    <mergeCell ref="B60:B64"/>
    <mergeCell ref="C60:C64"/>
    <mergeCell ref="B70:B74"/>
    <mergeCell ref="C70:C74"/>
    <mergeCell ref="B127:B130"/>
    <mergeCell ref="C127:C130"/>
    <mergeCell ref="B131:B134"/>
    <mergeCell ref="C131:C134"/>
    <mergeCell ref="B113:B116"/>
    <mergeCell ref="C113:C116"/>
    <mergeCell ref="B135:B137"/>
    <mergeCell ref="B65:B69"/>
    <mergeCell ref="C65:C69"/>
    <mergeCell ref="C197:C200"/>
    <mergeCell ref="C193:C196"/>
    <mergeCell ref="Q121:Q123"/>
    <mergeCell ref="B93:B96"/>
    <mergeCell ref="A1:Q1"/>
    <mergeCell ref="B6:B9"/>
    <mergeCell ref="B3:B4"/>
    <mergeCell ref="C3:C4"/>
    <mergeCell ref="E3:I3"/>
    <mergeCell ref="A3:A4"/>
    <mergeCell ref="J3:L3"/>
    <mergeCell ref="M3:N3"/>
    <mergeCell ref="C6:C9"/>
    <mergeCell ref="D3:D4"/>
    <mergeCell ref="A6:A59"/>
    <mergeCell ref="B15:B19"/>
    <mergeCell ref="C15:C19"/>
    <mergeCell ref="B25:B29"/>
    <mergeCell ref="C25:C29"/>
    <mergeCell ref="C30:C34"/>
    <mergeCell ref="C20:C24"/>
    <mergeCell ref="Q6:Q9"/>
    <mergeCell ref="O3:P3"/>
    <mergeCell ref="C10:C14"/>
    <mergeCell ref="B10:B14"/>
    <mergeCell ref="B20:B24"/>
    <mergeCell ref="B55:B59"/>
    <mergeCell ref="C55:C59"/>
    <mergeCell ref="B75:B79"/>
    <mergeCell ref="C75:C79"/>
    <mergeCell ref="B80:B84"/>
    <mergeCell ref="C80:C84"/>
    <mergeCell ref="Q60:Q63"/>
    <mergeCell ref="C50:C54"/>
    <mergeCell ref="B50:B54"/>
    <mergeCell ref="Q93:Q96"/>
    <mergeCell ref="A121:A137"/>
    <mergeCell ref="B85:B88"/>
    <mergeCell ref="C85:C88"/>
    <mergeCell ref="B121:B123"/>
    <mergeCell ref="A93:A120"/>
    <mergeCell ref="B101:B104"/>
    <mergeCell ref="C101:C104"/>
    <mergeCell ref="B105:B108"/>
    <mergeCell ref="C105:C108"/>
    <mergeCell ref="B109:B112"/>
    <mergeCell ref="C109:C112"/>
    <mergeCell ref="C97:C100"/>
    <mergeCell ref="B117:B120"/>
    <mergeCell ref="C117:C120"/>
    <mergeCell ref="B89:B92"/>
    <mergeCell ref="C89:C92"/>
    <mergeCell ref="C121:C123"/>
    <mergeCell ref="A60:A88"/>
    <mergeCell ref="C93:C96"/>
    <mergeCell ref="B97:B100"/>
    <mergeCell ref="C135:C137"/>
    <mergeCell ref="B124:B126"/>
    <mergeCell ref="C124:C126"/>
  </mergeCells>
  <pageMargins left="0.19685039370078741" right="0.15748031496062992" top="0.55118110236220474" bottom="0.39370078740157483" header="0.35433070866141736" footer="0.31496062992125984"/>
  <pageSetup paperSize="9" scale="8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Беседина</cp:lastModifiedBy>
  <cp:lastPrinted>2017-04-12T14:17:34Z</cp:lastPrinted>
  <dcterms:created xsi:type="dcterms:W3CDTF">2016-01-25T11:04:51Z</dcterms:created>
  <dcterms:modified xsi:type="dcterms:W3CDTF">2017-04-14T07:07:24Z</dcterms:modified>
</cp:coreProperties>
</file>