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40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'лист1'!$A$1:$J$490</definedName>
  </definedNames>
  <calcPr fullCalcOnLoad="1"/>
</workbook>
</file>

<file path=xl/sharedStrings.xml><?xml version="1.0" encoding="utf-8"?>
<sst xmlns="http://schemas.openxmlformats.org/spreadsheetml/2006/main" count="1420" uniqueCount="451">
  <si>
    <t>Организация осуществления государственных выплат и пособий гражданам, имеющим детей, детям-сиротам и детям, оставшимся без попечения родителей, предоставление областного материнского капитала</t>
  </si>
  <si>
    <t>Областной материнский капитал</t>
  </si>
  <si>
    <t>Единовременные выплаты при усыновлении (удочерении) ребенка</t>
  </si>
  <si>
    <t>Единовременные выплаты семьям при одновременном рождении трех и более детей</t>
  </si>
  <si>
    <t>Выплата единовременного пособия при всех формах устройства детей, лишенных родительского попечения, в семью</t>
  </si>
  <si>
    <t>Выплаты на содержание усыновленного ребенка</t>
  </si>
  <si>
    <t>1004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</si>
  <si>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</t>
  </si>
  <si>
    <t>Обеспечение деятельности подведомственных государственных учреждений  социальной помощи семье и детям</t>
  </si>
  <si>
    <t>0709</t>
  </si>
  <si>
    <t>Организация подготовки лиц, желающих принять на воспитание в свою семью ребенка, оставшегося без попечения родителей</t>
  </si>
  <si>
    <t>1006</t>
  </si>
  <si>
    <t>Обеспечение деятельности и выполнение функций государственных органов</t>
  </si>
  <si>
    <t>100</t>
  </si>
  <si>
    <t>Меры социальной поддержки на обеспечение полноценным питанием беременных женщин, кормящих матерей, а также детей в возрасте до трех лет, по заключению врачей (ежемесячная денежная выплата на приобретение продуктов питания)</t>
  </si>
  <si>
    <t xml:space="preserve">Подпрограмма 4 </t>
  </si>
  <si>
    <t>Администрация Курской области</t>
  </si>
  <si>
    <t xml:space="preserve">Подпрограмма 5 </t>
  </si>
  <si>
    <t>Повышение уровня и качества жизни пожилых людей</t>
  </si>
  <si>
    <t>03 5 1246</t>
  </si>
  <si>
    <t>участник - комитет здравоохранения Курской области</t>
  </si>
  <si>
    <t>Повышение уровня профессиональной подготовки специалистов, работающих с гражданами старшего поколения, поднятие престижа профессии социального работника</t>
  </si>
  <si>
    <t>Приобретение автомобильного транспорта для мобильных бригад учреждений социального обслуживания</t>
  </si>
  <si>
    <t>Организация мер по укреплению здоровья, занятости, культурному досугу пожилых граждан</t>
  </si>
  <si>
    <t>комитет по делам молодежи и туризму Курской области</t>
  </si>
  <si>
    <t>комитет здравоохранения Курской области</t>
  </si>
  <si>
    <t>Функционирование сайта и форума для общения пожилых людей</t>
  </si>
  <si>
    <t>Подпрограмма 6</t>
  </si>
  <si>
    <t>Обеспечение реализации государственной программы и прочие мероприятия в области социального обеспечения</t>
  </si>
  <si>
    <t>Выполнение других (прочих) обязательств Курской области</t>
  </si>
  <si>
    <t>03 6 1004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</si>
  <si>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</si>
  <si>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Субвенции местным бюджетам на содержание работников, осуществляющих переданные государственные полномочия по выплате компенсации в связи с расходами по оплате жилья, коммунальных услуг, твердого топлива и его доставке</t>
  </si>
  <si>
    <t>Меры социальной поддержки гражданам, пострадавшим от радиации</t>
  </si>
  <si>
    <t>03 1 01 51370</t>
  </si>
  <si>
    <t>03 1 02 11240</t>
  </si>
  <si>
    <t>03 1 03 11190</t>
  </si>
  <si>
    <t>03 1 03 11210</t>
  </si>
  <si>
    <t>Субвенция на обеспечение мер социальной поддержки ветеранов труда и тружеников тыла</t>
  </si>
  <si>
    <t>03 1 03 13140</t>
  </si>
  <si>
    <t>03 1 03 13150</t>
  </si>
  <si>
    <t>03 1 03 13160</t>
  </si>
  <si>
    <t>Государственная социальная помощь и оказание мер социальной поддержки инвалидам</t>
  </si>
  <si>
    <t>03 1 04 11220</t>
  </si>
  <si>
    <t>Предоставление государственной социальной помощи отдельным категориям граждан в части оплаты санаторно-курортного лечения, а также проезда на междугороднем транспорте к месту лечения и обратно</t>
  </si>
  <si>
    <t>03 1 04 51940</t>
  </si>
  <si>
    <t>03 1 04 52800</t>
  </si>
  <si>
    <t>03 1 05 11120</t>
  </si>
  <si>
    <t>03 1  05 11110</t>
  </si>
  <si>
    <t>Оказание мер социальной поддержки по оплате жилищно-коммунальных услуг отдельным категориям граждан</t>
  </si>
  <si>
    <t>03 1 06 12440</t>
  </si>
  <si>
    <t>Социальная поддержка отдельным категориям граждан по оплате жилого помещения и коммунальных услуг</t>
  </si>
  <si>
    <t>Предоставление гражданам субсидий на оплату жилых помещений и коммунальных услуг</t>
  </si>
  <si>
    <t>03 1 06 13130</t>
  </si>
  <si>
    <t>03 1 06 52500</t>
  </si>
  <si>
    <t>03 1 07 52200</t>
  </si>
  <si>
    <t>Оказание мер социальной поддержки гражданам при возникновении поствакцинальных осложнений</t>
  </si>
  <si>
    <t>03 1 08 52400</t>
  </si>
  <si>
    <t>Оказание мер социальной поддержки реабилитированным лицам</t>
  </si>
  <si>
    <t>03 1 09 11170</t>
  </si>
  <si>
    <t>Оказание поддержки в связи с погребением</t>
  </si>
  <si>
    <t>03 1 10 12450</t>
  </si>
  <si>
    <t>03 1 11 11140</t>
  </si>
  <si>
    <t>Оказание мер социальной поддержки спасателям профессионально-спасательных служб</t>
  </si>
  <si>
    <t>03 1 12 11160</t>
  </si>
  <si>
    <t>Оказание социальной поддержки отдельным категриям граждан по обеспечению продовольственными товарами</t>
  </si>
  <si>
    <t>03 1 13 11180</t>
  </si>
  <si>
    <t>Осуществление протезно-ортопедической помощи лицам, не являющимся инвалидами, но по медицинским показаниям нуждающимся в этих изделиях</t>
  </si>
  <si>
    <t>03 1 14 11200</t>
  </si>
  <si>
    <t>Оказание мер социальной поддержки лицам, удостоенным почетного звания Курской области</t>
  </si>
  <si>
    <t>03 1 15 11230</t>
  </si>
  <si>
    <t>03 1 16 11250</t>
  </si>
  <si>
    <t>03 1 17 11260</t>
  </si>
  <si>
    <t>Предоставление денежной компенсации расходов на бензин или другие виды топлива, ремонт транспортных средств и на запчасти к ним</t>
  </si>
  <si>
    <t>Обеспечение деятельности автономных учреждений в сфере социального обслуживания граждан</t>
  </si>
  <si>
    <t>03 1 19 10010</t>
  </si>
  <si>
    <t>03 1 20 10010</t>
  </si>
  <si>
    <t>03 1 21 12550</t>
  </si>
  <si>
    <t>03 1 22 00000</t>
  </si>
  <si>
    <t>03 1 23 00000</t>
  </si>
  <si>
    <t>03 1 24 13210</t>
  </si>
  <si>
    <t>Субвенции местным бюджетам на содержание работников, осуществляющих переданные государственные полномочия в сфере социальной защиты</t>
  </si>
  <si>
    <t>03 1 24 13220</t>
  </si>
  <si>
    <t>03 1 24 13510</t>
  </si>
  <si>
    <t>Формирование нормативной правовой базы, обеспечивающей совершенствование системы социального обслуживания населения в Курской области</t>
  </si>
  <si>
    <t>03 2 02 00000</t>
  </si>
  <si>
    <t>03 2 03 00000</t>
  </si>
  <si>
    <t>03 2 04 00000</t>
  </si>
  <si>
    <t>Обеспечение деятельности подведомственных областных государственных учреждений социального обслуживания населения (дома-интернаты, комплексные центры)</t>
  </si>
  <si>
    <t>03 2 05 10010</t>
  </si>
  <si>
    <t>Укрепление материально-технической базы стационарных учреждений социального обслуживания и оказание адресной социальной помощи неработающим пенсионерам, софинансируемых за счет средств Пенсионного фонда Российской Федерации</t>
  </si>
  <si>
    <t>03 2 06 R2090</t>
  </si>
  <si>
    <t>03 2 06 10010</t>
  </si>
  <si>
    <t>03 2 08 12470</t>
  </si>
  <si>
    <t>Ежемесячное пособие при усыновлении (удочерении) второго, третьего и каждого последующего ребенка до достижения ими возраста трех лет</t>
  </si>
  <si>
    <t>03 3 01 11300</t>
  </si>
  <si>
    <t>03 3 01 11310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</si>
  <si>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</si>
  <si>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03 3 01 R0840</t>
  </si>
  <si>
    <t>03 3 01 11320</t>
  </si>
  <si>
    <t>03 3 01 11330</t>
  </si>
  <si>
    <t>Прочие мероприятия в области социальной политики</t>
  </si>
  <si>
    <t>03 3 01 12460</t>
  </si>
  <si>
    <t>Реализация проектов, направленных на приобщение к семейному чтению и информационную поддержку молодых родителей</t>
  </si>
  <si>
    <t>03 3 01 11410</t>
  </si>
  <si>
    <t>03 3 01 11130</t>
  </si>
  <si>
    <t>03 3 01 52700</t>
  </si>
  <si>
    <t>03 3 01 53810</t>
  </si>
  <si>
    <t>03 3 01 53830</t>
  </si>
  <si>
    <t>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</si>
  <si>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03 3 01 53840</t>
  </si>
  <si>
    <t>Пособие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</si>
  <si>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03 3 01 53850</t>
  </si>
  <si>
    <t>03 3 02 11350</t>
  </si>
  <si>
    <t>03 3 02 11360</t>
  </si>
  <si>
    <t>03 3 02 11340</t>
  </si>
  <si>
    <t>03 3 02 11400</t>
  </si>
  <si>
    <t>03 3 02 13190</t>
  </si>
  <si>
    <t>03 3 02 52600</t>
  </si>
  <si>
    <t>03 3 03 10010</t>
  </si>
  <si>
    <t>Осуществление комплексных мероприятий, направленных на профилактику беспризорности, в том числе обеспечение деятельности, связанной с перевозкой несовершеннолетних и повышением эффективности реабилитационной работы с несовершеннолетними, находящимися в трудной жизненной ситуации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</si>
  <si>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в Курской области</t>
  </si>
  <si>
    <t>03 3 04 11370</t>
  </si>
  <si>
    <t>всего:</t>
  </si>
  <si>
    <t>03 3 04 59400</t>
  </si>
  <si>
    <t>03 3 06 12460</t>
  </si>
  <si>
    <t>03 3 07 12460</t>
  </si>
  <si>
    <t>03 3 07 11390</t>
  </si>
  <si>
    <t>03 3 07 11280</t>
  </si>
  <si>
    <t>03 3 08 13180</t>
  </si>
  <si>
    <t>03 3 09 10020</t>
  </si>
  <si>
    <t>03 3 10 13170</t>
  </si>
  <si>
    <t>Государственная поддержка многодетных семей</t>
  </si>
  <si>
    <t>03 3 11 11150</t>
  </si>
  <si>
    <t>03 3 12 11630</t>
  </si>
  <si>
    <t>03 3 13 12570</t>
  </si>
  <si>
    <t>Предоставление субсидии социально ориентированным некоммерческим организациям на конкурсной основе</t>
  </si>
  <si>
    <t>03 4 01 11430</t>
  </si>
  <si>
    <t xml:space="preserve">х </t>
  </si>
  <si>
    <t>03 4 02 13200</t>
  </si>
  <si>
    <t>03 4 02 11440</t>
  </si>
  <si>
    <t>03 5 02 11450</t>
  </si>
  <si>
    <t>03 5 03 12460</t>
  </si>
  <si>
    <t>03 5 03 11480</t>
  </si>
  <si>
    <t>03 5 04 12460</t>
  </si>
  <si>
    <t>Софинансирование социальных программ</t>
  </si>
  <si>
    <t>03 5 05 R2090</t>
  </si>
  <si>
    <t>03 6 01 10010</t>
  </si>
  <si>
    <t>03 6 01 10020</t>
  </si>
  <si>
    <t>03 6 01 13240</t>
  </si>
  <si>
    <t>03 6 01 13230</t>
  </si>
  <si>
    <t>Статус</t>
  </si>
  <si>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</si>
  <si>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Ответственный исполнитель, соисполнители, участники</t>
  </si>
  <si>
    <t>Код бюджетной классификации</t>
  </si>
  <si>
    <t>ГРБС</t>
  </si>
  <si>
    <t>Рз Пр</t>
  </si>
  <si>
    <t>ЦСР</t>
  </si>
  <si>
    <t>ВР</t>
  </si>
  <si>
    <t>Государствен-
ная программа</t>
  </si>
  <si>
    <t>Социальная поддержка граждан в Курской области</t>
  </si>
  <si>
    <t>всего, в том числе</t>
  </si>
  <si>
    <t>х</t>
  </si>
  <si>
    <t>ответственный исполнитель государственной программы - комитет социального обеспечения Курской области</t>
  </si>
  <si>
    <t>соисполнитель - департамент по опеке и попечительству, семейной и демографической политике Курской области</t>
  </si>
  <si>
    <t>участник - комитет по культуре  Курской области</t>
  </si>
  <si>
    <t>участник - управление ветеринарии Курской области</t>
  </si>
  <si>
    <t>участник - комитет по делам молодежи и туризму Курской области</t>
  </si>
  <si>
    <t>участник - Администрация Курской области</t>
  </si>
  <si>
    <t>Подпрограмма 1</t>
  </si>
  <si>
    <t>Развитие мер социальной поддержки отдельных категорий граждан</t>
  </si>
  <si>
    <t>всего</t>
  </si>
  <si>
    <t>ответственный исполнитель подпрограммы - комитет социального обеспечения Курской области</t>
  </si>
  <si>
    <t>комитет социального обеспечения Курской области</t>
  </si>
  <si>
    <t>управление ветеринарии Курской области</t>
  </si>
  <si>
    <t>0113</t>
  </si>
  <si>
    <t>300</t>
  </si>
  <si>
    <t>Выплата пенсий за выслугу лет и доплат к пенсиям государственных гражданских служащих Курской области</t>
  </si>
  <si>
    <t>1001</t>
  </si>
  <si>
    <t>1003</t>
  </si>
  <si>
    <t>Ежемесячное пособие на ребенка</t>
  </si>
  <si>
    <t xml:space="preserve">Обеспечение мер социальной поддержки ветеранов труда </t>
  </si>
  <si>
    <t>Обеспечение мер социальной поддержки тружеников тыла</t>
  </si>
  <si>
    <t>Дополнительное ежемесячное материальное обеспечение участников разминирования территории Курской области в 1943-1948 годах</t>
  </si>
  <si>
    <t>Ежемесячная компенсация лицам, проходившим службу по призыву, ставшим инвалидами вследствие военной травмы</t>
  </si>
  <si>
    <t>03 1 1124</t>
  </si>
  <si>
    <t xml:space="preserve">Оказание адресной социальной помощи на проведение работ по газификации жилья отдельным категориям  граждан </t>
  </si>
  <si>
    <t>Меры социальной поддержки многодетным семьям (компенсационная выплата по ЖКУ)</t>
  </si>
  <si>
    <t>Единовременные денежные выплаты ветеранам и участникам войн и вооруженных конфликтов и их семьям (адресная социальная помощь участникам войны в Афганистане и других вооруженных конфликтах)</t>
  </si>
  <si>
    <t>1002</t>
  </si>
  <si>
    <t>Оплата жилищно-коммунальных услуг отдельным категориям граждан</t>
  </si>
  <si>
    <t>03 1 5137</t>
  </si>
  <si>
    <t>Внедрение в практику работы социальных контрактов при оказании государственной социальной помощи малоимущим гражданам</t>
  </si>
  <si>
    <t>200</t>
  </si>
  <si>
    <t>600</t>
  </si>
  <si>
    <t>Совершенствование законодательства в области предоставления мер социальной поддержки отдельных категорий граждан</t>
  </si>
  <si>
    <t xml:space="preserve">Подпрограмма 2 </t>
  </si>
  <si>
    <t>Модернизация и развитие социального обслуживания населения</t>
  </si>
  <si>
    <t>Внедрение в практику работы учреждений социального обслуживания населения норм, нормативов, стандартов предоставления социальных услуг</t>
  </si>
  <si>
    <t xml:space="preserve">Формирование независимой системы оценки качества работы организаций, оказывающих социальные услуги </t>
  </si>
  <si>
    <t>Совершенствование системы оплаты труда</t>
  </si>
  <si>
    <t>Привлечение в сферу социального обслуживания населения бизнеса и социально ориентированных некоммерческих организаций, благотворителей и добровольцев</t>
  </si>
  <si>
    <t xml:space="preserve">Осуществление бюджетных инвестиций в строительство и реконструкцию объектов социального обслуживания населения Курской  области, оказывающих социальные услуги гражданам пожилого возраста и инвалидам </t>
  </si>
  <si>
    <t>Создание областного центра социальной адаптации лиц, освободившихся из мест лишения свободы, и лиц без определенного места жительства</t>
  </si>
  <si>
    <t xml:space="preserve">Подпрограмма 3 </t>
  </si>
  <si>
    <t>Улучшение демографической ситуации, совершенствование социальной поддержки семьи и детей</t>
  </si>
  <si>
    <t>ответственный исполнитель подпрограммы - департамент по опеке и попечительству, семейной и демографической политике Курской области</t>
  </si>
  <si>
    <t>Обеспечение реализации комплекса мер, направленных на улучшение демографической ситуации в Курской области</t>
  </si>
  <si>
    <t>департамент по опеке и попечительству, семейной и демографической политике Курской области</t>
  </si>
  <si>
    <t>комитет по культуре  Курской области</t>
  </si>
  <si>
    <t>03 3 5155</t>
  </si>
  <si>
    <t>Выплата ежемесячного пособия семьям при рождении второго ребенка</t>
  </si>
  <si>
    <t>Выплата ежемесячного пособия многодетным семьям, воспитывающим восемь и более детей</t>
  </si>
  <si>
    <t>0801</t>
  </si>
  <si>
    <t>03 6 1321</t>
  </si>
  <si>
    <t>03 6 1322</t>
  </si>
  <si>
    <t>03 6 1351</t>
  </si>
  <si>
    <t>03 1 5194</t>
  </si>
  <si>
    <t>03 1 1122</t>
  </si>
  <si>
    <t>03 1 1316</t>
  </si>
  <si>
    <t>03 1 1315</t>
  </si>
  <si>
    <t>03 1 1314</t>
  </si>
  <si>
    <t>03 1 1121</t>
  </si>
  <si>
    <t>03 1 1119</t>
  </si>
  <si>
    <t>03 1 5280</t>
  </si>
  <si>
    <t>03 1 1112</t>
  </si>
  <si>
    <t>03 1 1244</t>
  </si>
  <si>
    <t>03 1  1111</t>
  </si>
  <si>
    <t>03 1 1313</t>
  </si>
  <si>
    <t>03 1 5250</t>
  </si>
  <si>
    <t>03 1 5220</t>
  </si>
  <si>
    <t>03 1 1117</t>
  </si>
  <si>
    <t>03 1 1245</t>
  </si>
  <si>
    <t>03 1 1114</t>
  </si>
  <si>
    <t>03 1 1116</t>
  </si>
  <si>
    <t>03 1 1118</t>
  </si>
  <si>
    <t>03 1 1120</t>
  </si>
  <si>
    <t>03 1 1123</t>
  </si>
  <si>
    <t>03 1 1125</t>
  </si>
  <si>
    <t>03 1 1126</t>
  </si>
  <si>
    <t>03 1 1246</t>
  </si>
  <si>
    <t>03 1 1001</t>
  </si>
  <si>
    <t>03 1 1255</t>
  </si>
  <si>
    <t>03 2 1001</t>
  </si>
  <si>
    <t>03 2 1127</t>
  </si>
  <si>
    <t>03 2 5209</t>
  </si>
  <si>
    <t>03 3 1129</t>
  </si>
  <si>
    <t>03 3 5084</t>
  </si>
  <si>
    <t>03 3 1130</t>
  </si>
  <si>
    <t>03 3 1131</t>
  </si>
  <si>
    <t>03 3 1132</t>
  </si>
  <si>
    <t>03 3 1133</t>
  </si>
  <si>
    <t>03 3 1246</t>
  </si>
  <si>
    <t>03 3 1141</t>
  </si>
  <si>
    <t>03 3 1135</t>
  </si>
  <si>
    <t>03 3 1136</t>
  </si>
  <si>
    <t>03 3 1138</t>
  </si>
  <si>
    <t>03 3 1134</t>
  </si>
  <si>
    <t>03 1 1113</t>
  </si>
  <si>
    <t>03 1 5270</t>
  </si>
  <si>
    <t>03 1 5381</t>
  </si>
  <si>
    <t>03 1 5383</t>
  </si>
  <si>
    <t>03 1 5384</t>
  </si>
  <si>
    <t>03 1 5385</t>
  </si>
  <si>
    <t>03 3 1140</t>
  </si>
  <si>
    <t>03 3 1319</t>
  </si>
  <si>
    <t>03 3 5260</t>
  </si>
  <si>
    <t>03 3 1001</t>
  </si>
  <si>
    <t>03 3 1137</t>
  </si>
  <si>
    <t>03 3 1139</t>
  </si>
  <si>
    <t>03 3 1128</t>
  </si>
  <si>
    <t>03 3 1318</t>
  </si>
  <si>
    <t>03 3 1002</t>
  </si>
  <si>
    <t>03 3 1317</t>
  </si>
  <si>
    <t>03 1 1115</t>
  </si>
  <si>
    <t>03 3 1163</t>
  </si>
  <si>
    <t>03 3 1257</t>
  </si>
  <si>
    <t>03 4 1320</t>
  </si>
  <si>
    <t>03 4 1144</t>
  </si>
  <si>
    <t>03 5 1145</t>
  </si>
  <si>
    <t>03 5 5209</t>
  </si>
  <si>
    <t>03 5 1126</t>
  </si>
  <si>
    <t>03 6 1001</t>
  </si>
  <si>
    <t>03 6 1002</t>
  </si>
  <si>
    <t>03 6 01 10040</t>
  </si>
  <si>
    <t>03 6 1324</t>
  </si>
  <si>
    <t>03 6 1323</t>
  </si>
  <si>
    <t>03 1 5240</t>
  </si>
  <si>
    <t>Мероприятие 03.1.</t>
  </si>
  <si>
    <t>Мероприятие 03.2.</t>
  </si>
  <si>
    <t>Мероприятие 03.3.</t>
  </si>
  <si>
    <t>Мероприятие 03.4.</t>
  </si>
  <si>
    <t>Мероприятие 03.5.</t>
  </si>
  <si>
    <t>Основное мероприятие 04.</t>
  </si>
  <si>
    <t>Мероприятие 04.1.</t>
  </si>
  <si>
    <t>Мероприятие 04.2.</t>
  </si>
  <si>
    <t>Мероприятие 04.3.</t>
  </si>
  <si>
    <t>Основное мероприятие 05.</t>
  </si>
  <si>
    <t>Мероприятие 05.1.</t>
  </si>
  <si>
    <t>Мероприятие 05.2.</t>
  </si>
  <si>
    <t>Основное мероприятие 06.</t>
  </si>
  <si>
    <t>Мероприятие 06.1.</t>
  </si>
  <si>
    <t>Мероприятие 06.2.</t>
  </si>
  <si>
    <t>Мероприятие 06.3.</t>
  </si>
  <si>
    <t>Основное мероприятие 07.</t>
  </si>
  <si>
    <t>Основное мероприятие 08.</t>
  </si>
  <si>
    <t>Основное мероприятие 09.</t>
  </si>
  <si>
    <t>Основное мероприятие 11.</t>
  </si>
  <si>
    <t>Основное мероприятие 12.</t>
  </si>
  <si>
    <t>Основное мероприятие 13.</t>
  </si>
  <si>
    <t>Основное мероприятие 15.</t>
  </si>
  <si>
    <t>Основное мероприятие 16.</t>
  </si>
  <si>
    <t>Основное мероприятие 17.</t>
  </si>
  <si>
    <t>Основное мероприятие 20.</t>
  </si>
  <si>
    <t>Основное мероприятие 21.</t>
  </si>
  <si>
    <t>Основное мероприятие 22.</t>
  </si>
  <si>
    <t>Основное мероприятие 23.</t>
  </si>
  <si>
    <t>Основное мероприятие 24.</t>
  </si>
  <si>
    <t>Мероприятие 24.1.</t>
  </si>
  <si>
    <t>Мероприятие 24.2.</t>
  </si>
  <si>
    <t>03 2 01 00000</t>
  </si>
  <si>
    <t>Основное мероприятие 01.</t>
  </si>
  <si>
    <t>Основное мероприятие 02.</t>
  </si>
  <si>
    <t>Основное мероприятие 03.</t>
  </si>
  <si>
    <t>Мероприятие 01.1.</t>
  </si>
  <si>
    <t>Мероприятие 01.2.</t>
  </si>
  <si>
    <t>Мероприятие 01.3.</t>
  </si>
  <si>
    <t>Мероприятие 01.4.</t>
  </si>
  <si>
    <t>Мероприятие 01.5.</t>
  </si>
  <si>
    <t>Мероприятие 01.6.</t>
  </si>
  <si>
    <t>Мероприятие 01.7.</t>
  </si>
  <si>
    <t>Мероприятие 01.8.</t>
  </si>
  <si>
    <t>Мероприятие 01.9.</t>
  </si>
  <si>
    <t>Мероприятие 01.10.</t>
  </si>
  <si>
    <t>Мероприятие 01.11.</t>
  </si>
  <si>
    <t>Мероприятие 01.12.</t>
  </si>
  <si>
    <t>Мероприятие 01.13.</t>
  </si>
  <si>
    <t>Мероприятие 01.14.</t>
  </si>
  <si>
    <t>Мероприятие 02.1.</t>
  </si>
  <si>
    <t>Мероприятие 02.2.</t>
  </si>
  <si>
    <t>Мероприятие 02.3.</t>
  </si>
  <si>
    <t>Мероприятие 02.4.</t>
  </si>
  <si>
    <t>Мероприятие 02.5.</t>
  </si>
  <si>
    <t>Мероприятие 02.6.</t>
  </si>
  <si>
    <t>Мероприятие 02.7.</t>
  </si>
  <si>
    <t>Мероприятие 07.1.</t>
  </si>
  <si>
    <t>Мероприятие 07.2.</t>
  </si>
  <si>
    <t>Основное мероприятие 10.</t>
  </si>
  <si>
    <t>-</t>
  </si>
  <si>
    <t>Основное мероприятие 14.</t>
  </si>
  <si>
    <t>Основное мероприятие 18.</t>
  </si>
  <si>
    <t>Основное мероприятие 19.</t>
  </si>
  <si>
    <t>Мероприятие 24.3.</t>
  </si>
  <si>
    <t>03 1 18 12670</t>
  </si>
  <si>
    <t>Совершенствование механизмов выявления и учета граждан-получателей мер социальной поддержки, в т.ч. в рамках межведомственного обмена информацией</t>
  </si>
  <si>
    <t>Основное мероприятие 24.5.</t>
  </si>
  <si>
    <t>участник-комитет по культуре Курской области</t>
  </si>
  <si>
    <t>03 3 5941</t>
  </si>
  <si>
    <t>Обеспечение деятельности комиссий по делам несовершеннолетних и защите их прав</t>
  </si>
  <si>
    <t>Обеспечение деятельности и выполнение функций департамента по опеке и попечительству, семейной и демографической политике Курской области</t>
  </si>
  <si>
    <t>Обеспечение исполнения переданных органам местного самоуправления государственных полномочий по организации и осуществлению деятельности по опеке и попечительству</t>
  </si>
  <si>
    <t>Мероприятие 11.1.</t>
  </si>
  <si>
    <t>комитет социального обеспечения Курской области и бюджетные учреждения</t>
  </si>
  <si>
    <t>Осуществление организации мер, направленных на развитие форм обслуживания, направленных на совершенствование социального обслуживания и расширение перечня предоставляемых услуг гражданам пожилого возраста</t>
  </si>
  <si>
    <t>Обеспечение деятельности и исполнение функций органов исполнительной власти в сфере социального обеспечения</t>
  </si>
  <si>
    <t>Расходы на выплату персоналу в целях обеспечения выполнения функций казенными учреждениями</t>
  </si>
  <si>
    <t>итого 2014-2020</t>
  </si>
  <si>
    <t>0707</t>
  </si>
  <si>
    <t>03 3 02 11380</t>
  </si>
  <si>
    <t xml:space="preserve"> Ежемесячное пособие по уходу за ребенком до достижения им возраста полутора лет гражданам, не подлежащим обяза-
тельному социальному страхованию на случай временной нетрудос-
пособности и в связи с материнством, включая лиц, обучающихся по очной форме обучения в образовательных учреждениях начального профессионального, среднего профессио-
нального и высшего профессионального образования и учрежде-
ниях послевузовского профессионального образования, женщин, уволенных в период беременности, отпуска по беременности и родам, и лиц, уволенных в период отпуска по уходу за ребенком в связи с ликвидацией организаций, прекраще-
нием деятельности (полномочий) физичес-
кими лицами в установленном порядке</t>
  </si>
  <si>
    <t>Обеспечение подготовки и сопровождения замещающих семей, в том числе создание и обеспечение деятельности служб профилактики социального сиротства и содействия семейному устройству детей-сирот, и организационно-методическая поддержка их деятельности</t>
  </si>
  <si>
    <t>Оказание поддержки детям-сиротам и детям, оставшимся без попе-
чения родителей, лицам из числа детей-сирот и детей, оставшихся без попечения родителей, обучающихся и воспи-
тывающихся в област-
ных государственных образовательных организациях всех типов и видов, лечебно-профилакти-
ческих учреждениях, учреждениях социаль-
ного обслуживания Курской области</t>
  </si>
  <si>
    <t>Оказание мер социальной поддержки ветеранам Великой Отечественной войны, боевых действий и их семьям, ветеранам труда и труженикам тыла</t>
  </si>
  <si>
    <t>участник - комитет здравоохранения  Курской области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</si>
  <si>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«Об обязательном страховании гражданской ответственности владельцев транспортных средств»</t>
  </si>
  <si>
    <t>Предоставление выплат пенсий за выслугу лет, доплат к пенсиям государственных гражданских служащих Курской области; доплат к пенсии и единовременных выплат в соответствии с Законом Курской области «О звании «Почетный гражданин Курской области»</t>
  </si>
  <si>
    <t>Закон Курской области «О звании «Почетный гражданин Курской области»</t>
  </si>
  <si>
    <t>Оказание мер социальной поддержки лицам, награжденным нагрудным знаком «Почетный донор России»</t>
  </si>
  <si>
    <t>Оказание мер социальной поддержки гражданам, имеющим звание «Ветеран труда Курской области»</t>
  </si>
  <si>
    <t>Оказание социальной помощи населению в рамках реализации Закона Курской области «О бесплатной юридической помощи в Курской области в рамках государственной системы бесплатной юридической помощи»</t>
  </si>
  <si>
    <t>Обеспечение деятельности учреждения ОКУ «Центр социальных выплат» по обеспечению социальных выплат населению</t>
  </si>
  <si>
    <t xml:space="preserve">Финансовое обеспечение полномочий, переданных местным бюджетам на содержание работников в сфере социальной защиты населения </t>
  </si>
  <si>
    <t>Единовременное денежное поощрение при награждении орденом «Родительская слава»</t>
  </si>
  <si>
    <t xml:space="preserve"> Пособие при рождении ребенка гражданам, не подлежащим обязательному социальному страхованию, на случай временной нетрудоспособности и в связи с материнством</t>
  </si>
  <si>
    <t>Предоставление дополнительной меры социальной поддержки по ремонту жилых помещений, закрепленных на праве собственности за детьми- сиротами и детьми, оставшимися без попечения родителей, а также лицами из числа детей-сирот и детей, оставшихся без попечения родителей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</si>
  <si>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</si>
  <si>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мероприятий, направленных на развитие и укрепление института семьи, в том числе проведение мероприятия, посвященного Дню семьи, любви и верности, награждение орденом «Родительская слава», проведение новогодних мероприятий и приобретение новогодних подарков</t>
  </si>
  <si>
    <t>Единовременное денежное поощрение за счет средств областного бюджета при награждении орденом «Родительская слава»</t>
  </si>
  <si>
    <t>Мероприятие 24.4</t>
  </si>
  <si>
    <t>Субвенции местным бюджетам на содержание работников, осуществляющих переданные государственные полномочия по предоставлению  компенсации  расходов на оплату жилых помещений и  коммунальных услуг</t>
  </si>
  <si>
    <t>03 1 25 10010</t>
  </si>
  <si>
    <t>Мероприятие 06.4.</t>
  </si>
  <si>
    <t>Социальная поддержка отдельных категорий граждан по уплате взноса  на капитальный  ремонт общего имущества в многоквартирном доме</t>
  </si>
  <si>
    <t>03 1 06  12707</t>
  </si>
  <si>
    <t>Расходы на ежемесячные денежные выплаты семьям при рождении третьего и каждого последующего ребенка,  не подлежащие софинансированию из федерального бюджета</t>
  </si>
  <si>
    <t>03 3 01 12708</t>
  </si>
  <si>
    <t>Мероприятие 01.15.</t>
  </si>
  <si>
    <t>03 3 03  12470</t>
  </si>
  <si>
    <t>03 3 01  50840</t>
  </si>
  <si>
    <t>Субвенции местным бюджетам на осуществление расходов в части оснащения рабочих мест работников, осуществляющих передаваемые государственные полномочия по осуществлению компенсационных выплат в связи с расходами по оплате жилья, коммунальных услуг, твердого топлива и его доставке лицам, пользующимся мерами социальной поддержки в виде скидки по оплате жилья, коммунальных услуг, твердого топлива и его доставке</t>
  </si>
  <si>
    <t>Реализация областных социальных программ, связанных с укреплением  материально-технической базы стационарных учреждений социаль-
ного обслуживания и оказанием адресной социальной помощи неработающим пенсионерам, софинансируемых за счет средств Пенсион
ного фонда Российской Федерации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</si>
  <si>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№81-ФЗ «О государственных пособиях гражданам, имеющим детей»</t>
  </si>
  <si>
    <t xml:space="preserve">03 1 24 13601 </t>
  </si>
  <si>
    <t>03 3 10 13603</t>
  </si>
  <si>
    <t xml:space="preserve">Основное мероприятие 14. </t>
  </si>
  <si>
    <t>03 3 15 10010</t>
  </si>
  <si>
    <t>Обучение компьютерной грамотности неработающих пенсионеров</t>
  </si>
  <si>
    <t xml:space="preserve">Мероприятие 05.1. </t>
  </si>
  <si>
    <t>Обеспечение деятельности (оказание услуг) государственных учреждений</t>
  </si>
  <si>
    <t>Функционирование областного казенного учреждения «Централизованная бухгалтерия при комитете социального обеспечения Курской области»</t>
  </si>
  <si>
    <t>03 3 14 50820</t>
  </si>
  <si>
    <t>03 3 14 R0820</t>
  </si>
  <si>
    <t>Обеспечение жилыми помещениями детей-сирот и детей, оставшихся без попечения родителей, лиц из их числа</t>
  </si>
  <si>
    <t>03 5 05 52090</t>
  </si>
  <si>
    <t>03 2 06 52090</t>
  </si>
  <si>
    <t>Оказание мер социальной поддержки общественным организациям ветеранов войны, труда, Вооруженных Сил и правоохранительных органов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</si>
  <si>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</si>
  <si>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Субсидии на оказание финансовой поддержки областному Совету ветеранов войны, труда, Вооруженных Сил и правоохрани-
тельных органов</t>
  </si>
  <si>
    <t>Основное мероприятие 25.</t>
  </si>
  <si>
    <t>Мероприятие 07.3.</t>
  </si>
  <si>
    <t>Проведение ежеквартального мониторинга хода реализации госпрограммы</t>
  </si>
  <si>
    <t>Повышение эффективности государственной поддержки социально ориентированных некоммерческих организаций</t>
  </si>
  <si>
    <t>Компенсация отдельным категориям граждан оплаты взноса на капитальный ремонт общего имущества в многоквартирном доме</t>
  </si>
  <si>
    <t>03 1 06 54620</t>
  </si>
  <si>
    <t>03 1 06 R 4620</t>
  </si>
  <si>
    <t>Мероприятие 06.5.</t>
  </si>
  <si>
    <t>03 3 01 51550</t>
  </si>
  <si>
    <t>Предоставление мер социальной поддержки Героям Советского Союза, Героям России и полным кавалерам ордена Славы, Героям Социалистического Труда</t>
  </si>
  <si>
    <t>перешло в другую программу</t>
  </si>
  <si>
    <t>03 5 01 10010</t>
  </si>
  <si>
    <t>Реализация комплекса мер, направленных на повышение уровня профессиональной подготовки специалистов органов и учреждений системы социальной защиты населения</t>
  </si>
  <si>
    <t>Мероприятие 24.4.1</t>
  </si>
  <si>
    <t>участник-комитет социального обеспечения Курской области</t>
  </si>
  <si>
    <t>Выплата ежемесячного пособия малоимущим семьям, имеющим детей, в которых оба родителя являются студентами (обучающимися), и  студентам (обучающимся), являющимся одинокими родителями</t>
  </si>
  <si>
    <t>комитет  социального обеспечения Курской области</t>
  </si>
  <si>
    <t>Прочие мероприятия в области социальной политики (проведение областного мероприятия, посвященного Дню семьи, любви и верности, ежегодное проведение Новогодней Губернаторской елки для детей в Курском государственном драматическом театре им.А.С.Пушкина с участием артистов театра и обеспечение детей новогодними подарками, в том числе: детей, находящихся в трудной жизненной ситуации, детей из многодетных семей, семей военнослужащих и сотрудников органов внутренних дел, погибших при исполнении служебных обязанностей)</t>
  </si>
  <si>
    <t>Субвенции местным бюджетам на финансирование расходов в части приобретения средств, необходимых для осуществления процесса хранения, обработки информации в электронном виде и печати выплатных документов, связанных с обеспечением компенсационных выплат гражданам, проживающим на территориях городских округов</t>
  </si>
  <si>
    <t xml:space="preserve">кассовое исполнение </t>
  </si>
  <si>
    <t xml:space="preserve">Расходы (тыс. рублей), годы </t>
  </si>
  <si>
    <t xml:space="preserve">сводная бюджетная роспись, план на 1 января 2017 года </t>
  </si>
  <si>
    <t>сводная бюджетная роспись на 31 декабря 2017 года</t>
  </si>
  <si>
    <t>Отчет 
об использовании бюджетных ассигнований областного бюджета на реализацию государственной программы
 Курской области "Социальная поддержка граждан в Курской области"</t>
  </si>
  <si>
    <t>Таблица 16</t>
  </si>
  <si>
    <t>03 1 06 R 4621</t>
  </si>
  <si>
    <t>03 2 05 5626F</t>
  </si>
  <si>
    <t>03 3 01 R0841</t>
  </si>
  <si>
    <t>03 3 14 R0821</t>
  </si>
  <si>
    <t>03 4 01  12736</t>
  </si>
  <si>
    <t>участник - комитет строительства Курской области</t>
  </si>
  <si>
    <t>комитет строительства Курской области</t>
  </si>
  <si>
    <t>комитет  строительства Курской области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</si>
</sst>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00000"/>
    <numFmt numFmtId="190" formatCode="0.000"/>
    <numFmt numFmtId="191" formatCode="#,##0.0000"/>
    <numFmt numFmtId="192" formatCode="#,##0.0"/>
  </numFmts>
  <fonts count="26">
    <font>
      <sz val="10"/>
      <name val="Arial"/>
      <family val="0"/>
    </font>
    <font>
      <sz val="14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88" fontId="1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188" fontId="1" fillId="11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24" borderId="0" xfId="0" applyFont="1" applyFill="1" applyAlignment="1">
      <alignment horizontal="left" vertical="top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1" fillId="24" borderId="0" xfId="0" applyFont="1" applyFill="1" applyAlignment="1">
      <alignment horizontal="left" vertical="top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188" fontId="1" fillId="24" borderId="1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center" vertical="center"/>
    </xf>
    <xf numFmtId="188" fontId="1" fillId="24" borderId="12" xfId="0" applyNumberFormat="1" applyFont="1" applyFill="1" applyBorder="1" applyAlignment="1">
      <alignment horizontal="center" vertical="center"/>
    </xf>
    <xf numFmtId="0" fontId="1" fillId="24" borderId="13" xfId="43" applyNumberFormat="1" applyFont="1" applyFill="1" applyBorder="1" applyAlignment="1">
      <alignment horizontal="left" vertical="top" wrapText="1"/>
    </xf>
    <xf numFmtId="0" fontId="1" fillId="24" borderId="10" xfId="58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center" vertical="center"/>
    </xf>
    <xf numFmtId="188" fontId="1" fillId="24" borderId="16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top"/>
    </xf>
    <xf numFmtId="0" fontId="0" fillId="24" borderId="16" xfId="0" applyFont="1" applyFill="1" applyBorder="1" applyAlignment="1">
      <alignment vertical="top"/>
    </xf>
    <xf numFmtId="0" fontId="1" fillId="24" borderId="16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center"/>
    </xf>
    <xf numFmtId="188" fontId="1" fillId="24" borderId="10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top" wrapText="1"/>
    </xf>
    <xf numFmtId="49" fontId="1" fillId="24" borderId="12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43" applyNumberFormat="1" applyFont="1" applyFill="1" applyBorder="1" applyAlignment="1">
      <alignment vertical="top" wrapText="1"/>
    </xf>
    <xf numFmtId="49" fontId="1" fillId="24" borderId="10" xfId="58" applyNumberFormat="1" applyFont="1" applyFill="1" applyBorder="1" applyAlignment="1">
      <alignment horizontal="center" vertical="center" wrapText="1"/>
    </xf>
    <xf numFmtId="0" fontId="1" fillId="24" borderId="12" xfId="59" applyNumberFormat="1" applyFont="1" applyFill="1" applyBorder="1" applyAlignment="1">
      <alignment vertical="top" wrapText="1"/>
    </xf>
    <xf numFmtId="0" fontId="1" fillId="24" borderId="10" xfId="43" applyNumberFormat="1" applyFont="1" applyFill="1" applyBorder="1" applyAlignment="1">
      <alignment vertical="top" wrapText="1"/>
    </xf>
    <xf numFmtId="49" fontId="1" fillId="24" borderId="12" xfId="0" applyNumberFormat="1" applyFont="1" applyFill="1" applyBorder="1" applyAlignment="1">
      <alignment vertical="top" wrapText="1"/>
    </xf>
    <xf numFmtId="49" fontId="1" fillId="24" borderId="16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1" fillId="24" borderId="12" xfId="59" applyNumberFormat="1" applyFont="1" applyFill="1" applyBorder="1" applyAlignment="1">
      <alignment vertical="top" wrapText="1"/>
    </xf>
    <xf numFmtId="0" fontId="1" fillId="24" borderId="16" xfId="59" applyNumberFormat="1" applyFont="1" applyFill="1" applyBorder="1" applyAlignment="1">
      <alignment vertical="top" wrapText="1"/>
    </xf>
    <xf numFmtId="0" fontId="1" fillId="24" borderId="12" xfId="43" applyNumberFormat="1" applyFont="1" applyFill="1" applyBorder="1" applyAlignment="1">
      <alignment horizontal="left" vertical="top" wrapText="1"/>
    </xf>
    <xf numFmtId="0" fontId="0" fillId="24" borderId="16" xfId="0" applyFill="1" applyBorder="1" applyAlignment="1">
      <alignment vertical="top" wrapText="1"/>
    </xf>
    <xf numFmtId="0" fontId="1" fillId="24" borderId="11" xfId="43" applyNumberFormat="1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188" fontId="1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16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 vertical="top"/>
    </xf>
    <xf numFmtId="0" fontId="1" fillId="24" borderId="12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0" fillId="24" borderId="16" xfId="0" applyFont="1" applyFill="1" applyBorder="1" applyAlignment="1">
      <alignment horizontal="left" vertical="top"/>
    </xf>
    <xf numFmtId="0" fontId="1" fillId="24" borderId="12" xfId="43" applyNumberFormat="1" applyFont="1" applyFill="1" applyBorder="1" applyAlignment="1">
      <alignment vertical="top" wrapText="1"/>
    </xf>
    <xf numFmtId="0" fontId="1" fillId="24" borderId="16" xfId="43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1" fillId="24" borderId="12" xfId="0" applyNumberFormat="1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6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vertical="top" wrapText="1"/>
    </xf>
    <xf numFmtId="0" fontId="0" fillId="24" borderId="16" xfId="0" applyFill="1" applyBorder="1" applyAlignment="1">
      <alignment horizontal="left" vertical="top" wrapText="1"/>
    </xf>
    <xf numFmtId="189" fontId="1" fillId="24" borderId="12" xfId="0" applyNumberFormat="1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vertical="top" wrapText="1"/>
    </xf>
    <xf numFmtId="0" fontId="1" fillId="24" borderId="11" xfId="59" applyNumberFormat="1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49" fontId="1" fillId="24" borderId="11" xfId="0" applyNumberFormat="1" applyFont="1" applyFill="1" applyBorder="1" applyAlignment="1">
      <alignment vertical="top" wrapText="1"/>
    </xf>
    <xf numFmtId="2" fontId="1" fillId="24" borderId="12" xfId="0" applyNumberFormat="1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vertical="top"/>
    </xf>
    <xf numFmtId="0" fontId="0" fillId="24" borderId="16" xfId="0" applyFont="1" applyFill="1" applyBorder="1" applyAlignment="1">
      <alignment vertical="top"/>
    </xf>
    <xf numFmtId="0" fontId="1" fillId="24" borderId="10" xfId="0" applyNumberFormat="1" applyFont="1" applyFill="1" applyBorder="1" applyAlignment="1">
      <alignment vertical="top" wrapText="1"/>
    </xf>
    <xf numFmtId="0" fontId="3" fillId="24" borderId="0" xfId="0" applyFont="1" applyFill="1" applyAlignment="1">
      <alignment horizontal="right" vertical="top"/>
    </xf>
    <xf numFmtId="0" fontId="8" fillId="24" borderId="0" xfId="0" applyFont="1" applyFill="1" applyAlignment="1">
      <alignment horizontal="center" vertical="top" wrapText="1"/>
    </xf>
    <xf numFmtId="0" fontId="8" fillId="24" borderId="0" xfId="0" applyFont="1" applyFill="1" applyAlignment="1">
      <alignment horizontal="center"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49" fontId="1" fillId="24" borderId="12" xfId="0" applyNumberFormat="1" applyFont="1" applyFill="1" applyBorder="1" applyAlignment="1">
      <alignment horizontal="left" vertical="top" wrapText="1"/>
    </xf>
    <xf numFmtId="0" fontId="0" fillId="24" borderId="16" xfId="0" applyFont="1" applyFill="1" applyBorder="1" applyAlignment="1">
      <alignment vertical="top" wrapText="1"/>
    </xf>
    <xf numFmtId="188" fontId="1" fillId="24" borderId="12" xfId="0" applyNumberFormat="1" applyFont="1" applyFill="1" applyBorder="1" applyAlignment="1">
      <alignment horizontal="center" vertical="center"/>
    </xf>
    <xf numFmtId="188" fontId="1" fillId="24" borderId="16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188" fontId="1" fillId="24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top" wrapText="1"/>
    </xf>
    <xf numFmtId="0" fontId="1" fillId="24" borderId="10" xfId="43" applyNumberFormat="1" applyFont="1" applyFill="1" applyBorder="1" applyAlignment="1">
      <alignment vertical="top" wrapText="1"/>
    </xf>
    <xf numFmtId="0" fontId="1" fillId="24" borderId="10" xfId="59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9"/>
  <sheetViews>
    <sheetView tabSelected="1" view="pageBreakPreview" zoomScale="75" zoomScaleSheetLayoutView="75" zoomScalePageLayoutView="0" workbookViewId="0" topLeftCell="A1">
      <selection activeCell="D242" sqref="D242"/>
    </sheetView>
  </sheetViews>
  <sheetFormatPr defaultColWidth="9.140625" defaultRowHeight="12.75"/>
  <cols>
    <col min="1" max="1" width="21.57421875" style="68" customWidth="1"/>
    <col min="2" max="2" width="27.140625" style="68" customWidth="1"/>
    <col min="3" max="3" width="24.7109375" style="68" customWidth="1"/>
    <col min="4" max="4" width="7.00390625" style="68" customWidth="1"/>
    <col min="5" max="5" width="6.8515625" style="68" customWidth="1"/>
    <col min="6" max="6" width="10.8515625" style="69" customWidth="1"/>
    <col min="7" max="7" width="6.421875" style="68" customWidth="1"/>
    <col min="8" max="8" width="16.8515625" style="68" customWidth="1"/>
    <col min="9" max="10" width="16.57421875" style="68" customWidth="1"/>
    <col min="11" max="11" width="19.28125" style="0" hidden="1" customWidth="1"/>
  </cols>
  <sheetData>
    <row r="1" spans="1:10" s="11" customFormat="1" ht="21" customHeight="1">
      <c r="A1" s="12"/>
      <c r="B1" s="13"/>
      <c r="C1" s="14"/>
      <c r="D1" s="13"/>
      <c r="E1" s="13"/>
      <c r="F1" s="13"/>
      <c r="G1" s="13"/>
      <c r="H1" s="104" t="s">
        <v>442</v>
      </c>
      <c r="I1" s="104"/>
      <c r="J1" s="104"/>
    </row>
    <row r="2" spans="1:10" s="3" customFormat="1" ht="9" customHeight="1">
      <c r="A2" s="12"/>
      <c r="B2" s="13"/>
      <c r="C2" s="14"/>
      <c r="D2" s="13"/>
      <c r="E2" s="13"/>
      <c r="F2" s="13"/>
      <c r="G2" s="13"/>
      <c r="H2" s="13"/>
      <c r="I2" s="13"/>
      <c r="J2" s="13"/>
    </row>
    <row r="3" spans="1:10" s="4" customFormat="1" ht="85.5" customHeight="1">
      <c r="A3" s="105" t="s">
        <v>441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1" customFormat="1" ht="9.75" customHeight="1">
      <c r="A4" s="15"/>
      <c r="B4" s="16"/>
      <c r="C4" s="17"/>
      <c r="D4" s="16"/>
      <c r="E4" s="16"/>
      <c r="F4" s="16"/>
      <c r="G4" s="16"/>
      <c r="H4" s="16"/>
      <c r="I4" s="16"/>
      <c r="J4" s="16"/>
    </row>
    <row r="5" spans="1:11" s="1" customFormat="1" ht="35.25" customHeight="1">
      <c r="A5" s="74" t="s">
        <v>151</v>
      </c>
      <c r="B5" s="108" t="s">
        <v>152</v>
      </c>
      <c r="C5" s="108" t="s">
        <v>153</v>
      </c>
      <c r="D5" s="108" t="s">
        <v>154</v>
      </c>
      <c r="E5" s="108"/>
      <c r="F5" s="108"/>
      <c r="G5" s="108"/>
      <c r="H5" s="108" t="s">
        <v>438</v>
      </c>
      <c r="I5" s="108"/>
      <c r="J5" s="108"/>
      <c r="K5" s="8"/>
    </row>
    <row r="6" spans="1:11" s="1" customFormat="1" ht="155.25" customHeight="1">
      <c r="A6" s="76"/>
      <c r="B6" s="108"/>
      <c r="C6" s="109"/>
      <c r="D6" s="18" t="s">
        <v>155</v>
      </c>
      <c r="E6" s="18" t="s">
        <v>156</v>
      </c>
      <c r="F6" s="18" t="s">
        <v>157</v>
      </c>
      <c r="G6" s="18" t="s">
        <v>158</v>
      </c>
      <c r="H6" s="18" t="s">
        <v>439</v>
      </c>
      <c r="I6" s="18" t="s">
        <v>440</v>
      </c>
      <c r="J6" s="18" t="s">
        <v>437</v>
      </c>
      <c r="K6" s="9" t="s">
        <v>366</v>
      </c>
    </row>
    <row r="7" spans="1:11" s="1" customFormat="1" ht="18.75">
      <c r="A7" s="19">
        <v>1</v>
      </c>
      <c r="B7" s="20">
        <v>2</v>
      </c>
      <c r="C7" s="18">
        <v>3</v>
      </c>
      <c r="D7" s="20">
        <v>4</v>
      </c>
      <c r="E7" s="18">
        <v>5</v>
      </c>
      <c r="F7" s="19">
        <v>6</v>
      </c>
      <c r="G7" s="20">
        <v>7</v>
      </c>
      <c r="H7" s="19">
        <v>8</v>
      </c>
      <c r="I7" s="20">
        <v>9</v>
      </c>
      <c r="J7" s="18">
        <v>10</v>
      </c>
      <c r="K7" s="8"/>
    </row>
    <row r="8" spans="1:11" s="1" customFormat="1" ht="24.75" customHeight="1">
      <c r="A8" s="87" t="s">
        <v>159</v>
      </c>
      <c r="B8" s="87" t="s">
        <v>160</v>
      </c>
      <c r="C8" s="22" t="s">
        <v>161</v>
      </c>
      <c r="D8" s="20" t="s">
        <v>162</v>
      </c>
      <c r="E8" s="20" t="s">
        <v>162</v>
      </c>
      <c r="F8" s="20" t="s">
        <v>162</v>
      </c>
      <c r="G8" s="20" t="s">
        <v>162</v>
      </c>
      <c r="H8" s="23">
        <f>SUM(H9:H16)</f>
        <v>7572657.049000001</v>
      </c>
      <c r="I8" s="23">
        <f>SUM(I9:I16)</f>
        <v>7499447.070999999</v>
      </c>
      <c r="J8" s="23">
        <f>SUM(J9:J16)</f>
        <v>7410466.336999999</v>
      </c>
      <c r="K8" s="7" t="e">
        <f>#REF!+#REF!+#REF!+H8+I8+J8+#REF!</f>
        <v>#REF!</v>
      </c>
    </row>
    <row r="9" spans="1:11" s="1" customFormat="1" ht="126.75" customHeight="1">
      <c r="A9" s="72"/>
      <c r="B9" s="72"/>
      <c r="C9" s="24" t="s">
        <v>163</v>
      </c>
      <c r="D9" s="25">
        <v>805</v>
      </c>
      <c r="E9" s="25" t="s">
        <v>162</v>
      </c>
      <c r="F9" s="25" t="s">
        <v>162</v>
      </c>
      <c r="G9" s="25" t="s">
        <v>162</v>
      </c>
      <c r="H9" s="26">
        <f>H18+H207+H240+H423+H434+H461</f>
        <v>7214492.507000001</v>
      </c>
      <c r="I9" s="26">
        <f>I18+I207+I240+I423+I434+I461</f>
        <v>7123093.953999999</v>
      </c>
      <c r="J9" s="26">
        <f>J18+J207+J240+J423+J434+J461</f>
        <v>7035531.016</v>
      </c>
      <c r="K9" s="7" t="e">
        <f>#REF!+#REF!+#REF!+H9+I9+J9+#REF!</f>
        <v>#REF!</v>
      </c>
    </row>
    <row r="10" spans="1:11" s="1" customFormat="1" ht="140.25" customHeight="1">
      <c r="A10" s="72"/>
      <c r="B10" s="72"/>
      <c r="C10" s="27" t="s">
        <v>164</v>
      </c>
      <c r="D10" s="28">
        <v>840</v>
      </c>
      <c r="E10" s="20" t="s">
        <v>162</v>
      </c>
      <c r="F10" s="20" t="s">
        <v>162</v>
      </c>
      <c r="G10" s="20" t="s">
        <v>162</v>
      </c>
      <c r="H10" s="23">
        <f>H239</f>
        <v>354150.53799999994</v>
      </c>
      <c r="I10" s="23">
        <f>I239</f>
        <v>372339.113</v>
      </c>
      <c r="J10" s="23">
        <f>J239</f>
        <v>370971.798</v>
      </c>
      <c r="K10" s="7" t="e">
        <f>#REF!+#REF!+#REF!+H10+I10+J10+#REF!</f>
        <v>#REF!</v>
      </c>
    </row>
    <row r="11" spans="1:11" s="1" customFormat="1" ht="66.75" customHeight="1">
      <c r="A11" s="72"/>
      <c r="B11" s="72"/>
      <c r="C11" s="29" t="s">
        <v>165</v>
      </c>
      <c r="D11" s="30">
        <v>806</v>
      </c>
      <c r="E11" s="30" t="s">
        <v>162</v>
      </c>
      <c r="F11" s="30" t="s">
        <v>162</v>
      </c>
      <c r="G11" s="30" t="s">
        <v>162</v>
      </c>
      <c r="H11" s="31">
        <f>H241</f>
        <v>2.175</v>
      </c>
      <c r="I11" s="31">
        <f>I241</f>
        <v>2.175</v>
      </c>
      <c r="J11" s="31">
        <f>J241</f>
        <v>2.175</v>
      </c>
      <c r="K11" s="7" t="e">
        <f>#REF!+#REF!+#REF!+H11+I11+J11+#REF!</f>
        <v>#REF!</v>
      </c>
    </row>
    <row r="12" spans="1:11" s="1" customFormat="1" ht="87" customHeight="1">
      <c r="A12" s="72"/>
      <c r="B12" s="72"/>
      <c r="C12" s="22" t="s">
        <v>166</v>
      </c>
      <c r="D12" s="20">
        <v>817</v>
      </c>
      <c r="E12" s="20" t="s">
        <v>162</v>
      </c>
      <c r="F12" s="20" t="s">
        <v>162</v>
      </c>
      <c r="G12" s="20" t="s">
        <v>162</v>
      </c>
      <c r="H12" s="23">
        <f>H19</f>
        <v>2924.829</v>
      </c>
      <c r="I12" s="23">
        <f>I19</f>
        <v>2924.829</v>
      </c>
      <c r="J12" s="23">
        <f>J19</f>
        <v>2877.754</v>
      </c>
      <c r="K12" s="7" t="e">
        <f>#REF!+#REF!+#REF!+H12+I12+J12+#REF!</f>
        <v>#REF!</v>
      </c>
    </row>
    <row r="13" spans="1:11" s="1" customFormat="1" ht="78.75" customHeight="1">
      <c r="A13" s="32"/>
      <c r="B13" s="32"/>
      <c r="C13" s="22" t="s">
        <v>167</v>
      </c>
      <c r="D13" s="20">
        <v>813</v>
      </c>
      <c r="E13" s="20" t="s">
        <v>162</v>
      </c>
      <c r="F13" s="20" t="s">
        <v>162</v>
      </c>
      <c r="G13" s="20" t="s">
        <v>162</v>
      </c>
      <c r="H13" s="23">
        <f>H435</f>
        <v>87</v>
      </c>
      <c r="I13" s="23">
        <f>I435</f>
        <v>87</v>
      </c>
      <c r="J13" s="23">
        <f>J435</f>
        <v>87</v>
      </c>
      <c r="K13" s="7" t="e">
        <f>#REF!+#REF!+#REF!+H13+I13+J13+#REF!</f>
        <v>#REF!</v>
      </c>
    </row>
    <row r="14" spans="1:11" s="1" customFormat="1" ht="75" customHeight="1">
      <c r="A14" s="32"/>
      <c r="B14" s="32"/>
      <c r="C14" s="22" t="s">
        <v>448</v>
      </c>
      <c r="D14" s="20">
        <v>808</v>
      </c>
      <c r="E14" s="20" t="s">
        <v>162</v>
      </c>
      <c r="F14" s="20" t="s">
        <v>162</v>
      </c>
      <c r="G14" s="20" t="s">
        <v>162</v>
      </c>
      <c r="H14" s="23">
        <f>H208</f>
        <v>0</v>
      </c>
      <c r="I14" s="23">
        <f>I208</f>
        <v>0</v>
      </c>
      <c r="J14" s="23">
        <f>J208</f>
        <v>0</v>
      </c>
      <c r="K14" s="7" t="e">
        <f>#REF!+#REF!+#REF!+H14+I14+J14+#REF!</f>
        <v>#REF!</v>
      </c>
    </row>
    <row r="15" spans="1:11" s="1" customFormat="1" ht="56.25" customHeight="1">
      <c r="A15" s="32"/>
      <c r="B15" s="32"/>
      <c r="C15" s="22" t="s">
        <v>168</v>
      </c>
      <c r="D15" s="20">
        <v>801</v>
      </c>
      <c r="E15" s="20" t="s">
        <v>162</v>
      </c>
      <c r="F15" s="20" t="s">
        <v>162</v>
      </c>
      <c r="G15" s="20" t="s">
        <v>162</v>
      </c>
      <c r="H15" s="23">
        <f>H424</f>
        <v>1000</v>
      </c>
      <c r="I15" s="23">
        <f>I424</f>
        <v>1000</v>
      </c>
      <c r="J15" s="23">
        <f>J424</f>
        <v>996.594</v>
      </c>
      <c r="K15" s="7" t="e">
        <f>#REF!+#REF!+#REF!+H15+I15+J15+#REF!</f>
        <v>#REF!</v>
      </c>
    </row>
    <row r="16" spans="1:11" s="1" customFormat="1" ht="60" customHeight="1">
      <c r="A16" s="33"/>
      <c r="B16" s="33"/>
      <c r="C16" s="22" t="s">
        <v>373</v>
      </c>
      <c r="D16" s="20">
        <v>804</v>
      </c>
      <c r="E16" s="20" t="s">
        <v>162</v>
      </c>
      <c r="F16" s="20" t="s">
        <v>162</v>
      </c>
      <c r="G16" s="20" t="s">
        <v>162</v>
      </c>
      <c r="H16" s="23">
        <f>H436</f>
        <v>0</v>
      </c>
      <c r="I16" s="23">
        <f>I436</f>
        <v>0</v>
      </c>
      <c r="J16" s="23">
        <f>J436</f>
        <v>0</v>
      </c>
      <c r="K16" s="7" t="e">
        <f>#REF!+#REF!+#REF!+H16+I16+J16+#REF!</f>
        <v>#REF!</v>
      </c>
    </row>
    <row r="17" spans="1:11" s="1" customFormat="1" ht="34.5" customHeight="1">
      <c r="A17" s="87" t="s">
        <v>169</v>
      </c>
      <c r="B17" s="88" t="s">
        <v>170</v>
      </c>
      <c r="C17" s="35" t="s">
        <v>171</v>
      </c>
      <c r="D17" s="20" t="s">
        <v>162</v>
      </c>
      <c r="E17" s="20" t="s">
        <v>162</v>
      </c>
      <c r="F17" s="20" t="s">
        <v>162</v>
      </c>
      <c r="G17" s="20" t="s">
        <v>162</v>
      </c>
      <c r="H17" s="23">
        <f>SUM(H18:H19)</f>
        <v>4095335.9830000005</v>
      </c>
      <c r="I17" s="23">
        <f>SUM(I18:I19)</f>
        <v>3872545.551999999</v>
      </c>
      <c r="J17" s="23">
        <f>SUM(J18:J19)</f>
        <v>3800487.2110000006</v>
      </c>
      <c r="K17" s="7" t="e">
        <f>#REF!+#REF!+#REF!+H17+I17+J17+#REF!</f>
        <v>#REF!</v>
      </c>
    </row>
    <row r="18" spans="1:11" s="1" customFormat="1" ht="116.25" customHeight="1">
      <c r="A18" s="72"/>
      <c r="B18" s="107"/>
      <c r="C18" s="35" t="s">
        <v>172</v>
      </c>
      <c r="D18" s="20">
        <v>805</v>
      </c>
      <c r="E18" s="20" t="s">
        <v>162</v>
      </c>
      <c r="F18" s="20" t="s">
        <v>162</v>
      </c>
      <c r="G18" s="20" t="s">
        <v>162</v>
      </c>
      <c r="H18" s="23">
        <f>H20+H25+H30+H50+H66+H80+H114+H119+H122+H129+H134+H141+H145+H148+H151+H156+H159+H164+H169+H172+H180+H187+H188+H189+H202</f>
        <v>4092411.1540000006</v>
      </c>
      <c r="I18" s="23">
        <f>I20+I25+I30+I50+I66+I80+I114+I119+I122+I129+I134+I141+I145+I148+I151+I156+I159+I164+I169+I172+I180+I187+I188+I189+I202</f>
        <v>3869620.7229999993</v>
      </c>
      <c r="J18" s="23">
        <f>J20+J25+J30+J50+J66+J80+J114+J119+J122+J129+J134+J141+J145+J148+J151+J156+J159+J164+J169+J172+J180+J187+J188+J189+J202</f>
        <v>3797609.4570000004</v>
      </c>
      <c r="K18" s="7" t="e">
        <f>#REF!+#REF!+#REF!+H18+I18+J18+#REF!</f>
        <v>#REF!</v>
      </c>
    </row>
    <row r="19" spans="1:11" s="1" customFormat="1" ht="74.25" customHeight="1">
      <c r="A19" s="88"/>
      <c r="B19" s="107"/>
      <c r="C19" s="35" t="s">
        <v>166</v>
      </c>
      <c r="D19" s="20">
        <v>817</v>
      </c>
      <c r="E19" s="20" t="s">
        <v>162</v>
      </c>
      <c r="F19" s="20" t="s">
        <v>162</v>
      </c>
      <c r="G19" s="20" t="s">
        <v>162</v>
      </c>
      <c r="H19" s="23">
        <f>H81</f>
        <v>2924.829</v>
      </c>
      <c r="I19" s="23">
        <f>I81</f>
        <v>2924.829</v>
      </c>
      <c r="J19" s="23">
        <f>J81</f>
        <v>2877.754</v>
      </c>
      <c r="K19" s="7" t="e">
        <f>#REF!+#REF!+#REF!+H19+I19+J19+#REF!</f>
        <v>#REF!</v>
      </c>
    </row>
    <row r="20" spans="1:11" s="1" customFormat="1" ht="40.5" customHeight="1">
      <c r="A20" s="87" t="s">
        <v>321</v>
      </c>
      <c r="B20" s="85" t="s">
        <v>33</v>
      </c>
      <c r="C20" s="85" t="s">
        <v>173</v>
      </c>
      <c r="D20" s="20">
        <v>805</v>
      </c>
      <c r="E20" s="37" t="s">
        <v>162</v>
      </c>
      <c r="F20" s="18" t="s">
        <v>162</v>
      </c>
      <c r="G20" s="20" t="s">
        <v>162</v>
      </c>
      <c r="H20" s="23">
        <f>SUM(H21:H24)</f>
        <v>1085407.7</v>
      </c>
      <c r="I20" s="23">
        <f>SUM(I21:I24)</f>
        <v>1085407.7</v>
      </c>
      <c r="J20" s="23">
        <f>SUM(J21:J24)</f>
        <v>1085250.517</v>
      </c>
      <c r="K20" s="7" t="e">
        <f>#REF!+#REF!+#REF!+H20+I20+J20+#REF!</f>
        <v>#REF!</v>
      </c>
    </row>
    <row r="21" spans="1:11" s="1" customFormat="1" ht="40.5" customHeight="1">
      <c r="A21" s="70"/>
      <c r="B21" s="101"/>
      <c r="C21" s="83"/>
      <c r="D21" s="20">
        <v>805</v>
      </c>
      <c r="E21" s="37" t="s">
        <v>179</v>
      </c>
      <c r="F21" s="18" t="s">
        <v>34</v>
      </c>
      <c r="G21" s="20">
        <v>200</v>
      </c>
      <c r="H21" s="38">
        <v>10690.5</v>
      </c>
      <c r="I21" s="38">
        <v>10690.5</v>
      </c>
      <c r="J21" s="38">
        <v>10690.5</v>
      </c>
      <c r="K21" s="7"/>
    </row>
    <row r="22" spans="1:11" s="1" customFormat="1" ht="40.5" customHeight="1">
      <c r="A22" s="70"/>
      <c r="B22" s="101"/>
      <c r="C22" s="83"/>
      <c r="D22" s="20">
        <v>805</v>
      </c>
      <c r="E22" s="37" t="s">
        <v>179</v>
      </c>
      <c r="F22" s="18" t="s">
        <v>191</v>
      </c>
      <c r="G22" s="20">
        <v>200</v>
      </c>
      <c r="H22" s="23">
        <v>0</v>
      </c>
      <c r="I22" s="23">
        <v>0</v>
      </c>
      <c r="J22" s="23">
        <v>0</v>
      </c>
      <c r="K22" s="7" t="e">
        <f>#REF!+#REF!+#REF!+H22+I22+J22+#REF!</f>
        <v>#REF!</v>
      </c>
    </row>
    <row r="23" spans="1:11" s="1" customFormat="1" ht="40.5" customHeight="1">
      <c r="A23" s="70"/>
      <c r="B23" s="101"/>
      <c r="C23" s="83"/>
      <c r="D23" s="20">
        <v>805</v>
      </c>
      <c r="E23" s="37" t="s">
        <v>179</v>
      </c>
      <c r="F23" s="18" t="s">
        <v>34</v>
      </c>
      <c r="G23" s="20">
        <v>300</v>
      </c>
      <c r="H23" s="38">
        <v>1074717.2</v>
      </c>
      <c r="I23" s="38">
        <v>1074717.2</v>
      </c>
      <c r="J23" s="38">
        <v>1074560.017</v>
      </c>
      <c r="K23" s="7"/>
    </row>
    <row r="24" spans="1:11" s="1" customFormat="1" ht="40.5" customHeight="1">
      <c r="A24" s="71"/>
      <c r="B24" s="102"/>
      <c r="C24" s="84"/>
      <c r="D24" s="20">
        <v>805</v>
      </c>
      <c r="E24" s="37" t="s">
        <v>179</v>
      </c>
      <c r="F24" s="18" t="s">
        <v>191</v>
      </c>
      <c r="G24" s="20">
        <v>300</v>
      </c>
      <c r="H24" s="23">
        <v>0</v>
      </c>
      <c r="I24" s="23">
        <v>0</v>
      </c>
      <c r="J24" s="23">
        <v>0</v>
      </c>
      <c r="K24" s="7" t="e">
        <f>#REF!+#REF!+#REF!+H24+I24+J24+#REF!</f>
        <v>#REF!</v>
      </c>
    </row>
    <row r="25" spans="1:11" s="1" customFormat="1" ht="32.25" customHeight="1">
      <c r="A25" s="87" t="s">
        <v>322</v>
      </c>
      <c r="B25" s="52" t="s">
        <v>427</v>
      </c>
      <c r="C25" s="85" t="s">
        <v>173</v>
      </c>
      <c r="D25" s="20">
        <v>805</v>
      </c>
      <c r="E25" s="37" t="s">
        <v>162</v>
      </c>
      <c r="F25" s="20" t="s">
        <v>162</v>
      </c>
      <c r="G25" s="20" t="s">
        <v>162</v>
      </c>
      <c r="H25" s="38">
        <f>H26+H28</f>
        <v>872.6949999999999</v>
      </c>
      <c r="I25" s="38">
        <f>I26+I28</f>
        <v>629.309</v>
      </c>
      <c r="J25" s="38">
        <f>J26+J28</f>
        <v>625.5930000000001</v>
      </c>
      <c r="K25" s="7" t="e">
        <f>#REF!+#REF!+#REF!+H25+I25+J25+#REF!</f>
        <v>#REF!</v>
      </c>
    </row>
    <row r="26" spans="1:11" s="1" customFormat="1" ht="39" customHeight="1">
      <c r="A26" s="72"/>
      <c r="B26" s="99"/>
      <c r="C26" s="86"/>
      <c r="D26" s="20">
        <v>805</v>
      </c>
      <c r="E26" s="37" t="s">
        <v>179</v>
      </c>
      <c r="F26" s="18" t="s">
        <v>35</v>
      </c>
      <c r="G26" s="20">
        <v>200</v>
      </c>
      <c r="H26" s="38">
        <v>15.218</v>
      </c>
      <c r="I26" s="38">
        <v>8.218</v>
      </c>
      <c r="J26" s="38">
        <v>4.503</v>
      </c>
      <c r="K26" s="7"/>
    </row>
    <row r="27" spans="1:11" s="1" customFormat="1" ht="47.25" customHeight="1">
      <c r="A27" s="72"/>
      <c r="B27" s="99"/>
      <c r="C27" s="86"/>
      <c r="D27" s="20">
        <v>805</v>
      </c>
      <c r="E27" s="37" t="s">
        <v>179</v>
      </c>
      <c r="F27" s="18" t="s">
        <v>185</v>
      </c>
      <c r="G27" s="20">
        <v>200</v>
      </c>
      <c r="H27" s="23">
        <v>0</v>
      </c>
      <c r="I27" s="23">
        <v>0</v>
      </c>
      <c r="J27" s="23">
        <v>0</v>
      </c>
      <c r="K27" s="7" t="e">
        <f>#REF!+#REF!+#REF!+H27+I27+J27+#REF!</f>
        <v>#REF!</v>
      </c>
    </row>
    <row r="28" spans="1:11" s="1" customFormat="1" ht="41.25" customHeight="1">
      <c r="A28" s="72"/>
      <c r="B28" s="99"/>
      <c r="C28" s="86"/>
      <c r="D28" s="20">
        <v>805</v>
      </c>
      <c r="E28" s="37" t="s">
        <v>179</v>
      </c>
      <c r="F28" s="18" t="s">
        <v>35</v>
      </c>
      <c r="G28" s="20">
        <v>300</v>
      </c>
      <c r="H28" s="38">
        <v>857.477</v>
      </c>
      <c r="I28" s="38">
        <v>621.091</v>
      </c>
      <c r="J28" s="38">
        <v>621.09</v>
      </c>
      <c r="K28" s="7"/>
    </row>
    <row r="29" spans="1:11" s="1" customFormat="1" ht="42" customHeight="1">
      <c r="A29" s="71"/>
      <c r="B29" s="84"/>
      <c r="C29" s="111"/>
      <c r="D29" s="20">
        <v>805</v>
      </c>
      <c r="E29" s="37" t="s">
        <v>179</v>
      </c>
      <c r="F29" s="18" t="s">
        <v>185</v>
      </c>
      <c r="G29" s="20">
        <v>300</v>
      </c>
      <c r="H29" s="23">
        <v>0</v>
      </c>
      <c r="I29" s="23">
        <v>0</v>
      </c>
      <c r="J29" s="23">
        <v>0</v>
      </c>
      <c r="K29" s="7" t="e">
        <f>#REF!+#REF!+#REF!+H29+I29+J29+#REF!</f>
        <v>#REF!</v>
      </c>
    </row>
    <row r="30" spans="1:11" s="1" customFormat="1" ht="154.5" customHeight="1">
      <c r="A30" s="35" t="s">
        <v>323</v>
      </c>
      <c r="B30" s="41" t="s">
        <v>372</v>
      </c>
      <c r="C30" s="42" t="s">
        <v>173</v>
      </c>
      <c r="D30" s="20">
        <v>805</v>
      </c>
      <c r="E30" s="37" t="s">
        <v>162</v>
      </c>
      <c r="F30" s="18" t="s">
        <v>162</v>
      </c>
      <c r="G30" s="20" t="s">
        <v>162</v>
      </c>
      <c r="H30" s="38">
        <f>H31+H36+H41+H43+H48</f>
        <v>1199504.379</v>
      </c>
      <c r="I30" s="38">
        <f>I31+I36+I41+I43+I48</f>
        <v>1214054.954</v>
      </c>
      <c r="J30" s="38">
        <f>J31+J36+J41+J43+J48</f>
        <v>1213940.837</v>
      </c>
      <c r="K30" s="7" t="e">
        <f>#REF!+#REF!+#REF!+H30+I30+J30+#REF!</f>
        <v>#REF!</v>
      </c>
    </row>
    <row r="31" spans="1:11" s="1" customFormat="1" ht="36" customHeight="1">
      <c r="A31" s="54" t="s">
        <v>288</v>
      </c>
      <c r="B31" s="103" t="s">
        <v>188</v>
      </c>
      <c r="C31" s="80" t="s">
        <v>173</v>
      </c>
      <c r="D31" s="20">
        <v>805</v>
      </c>
      <c r="E31" s="37" t="s">
        <v>162</v>
      </c>
      <c r="F31" s="18" t="s">
        <v>162</v>
      </c>
      <c r="G31" s="20" t="s">
        <v>162</v>
      </c>
      <c r="H31" s="23">
        <f>H32+H34</f>
        <v>260.1</v>
      </c>
      <c r="I31" s="23">
        <f>I32+I34</f>
        <v>260.1</v>
      </c>
      <c r="J31" s="23">
        <f>J32+J34</f>
        <v>232.734</v>
      </c>
      <c r="K31" s="7"/>
    </row>
    <row r="32" spans="1:11" s="1" customFormat="1" ht="47.25" customHeight="1">
      <c r="A32" s="55"/>
      <c r="B32" s="81"/>
      <c r="C32" s="80"/>
      <c r="D32" s="20">
        <v>805</v>
      </c>
      <c r="E32" s="37" t="s">
        <v>179</v>
      </c>
      <c r="F32" s="18" t="s">
        <v>36</v>
      </c>
      <c r="G32" s="20">
        <v>200</v>
      </c>
      <c r="H32" s="23">
        <v>4.5</v>
      </c>
      <c r="I32" s="23">
        <v>4.5</v>
      </c>
      <c r="J32" s="23">
        <v>1.434</v>
      </c>
      <c r="K32" s="7"/>
    </row>
    <row r="33" spans="1:11" s="1" customFormat="1" ht="47.25" customHeight="1">
      <c r="A33" s="55"/>
      <c r="B33" s="81"/>
      <c r="C33" s="80"/>
      <c r="D33" s="20">
        <v>805</v>
      </c>
      <c r="E33" s="37" t="s">
        <v>179</v>
      </c>
      <c r="F33" s="43" t="s">
        <v>223</v>
      </c>
      <c r="G33" s="20">
        <v>200</v>
      </c>
      <c r="H33" s="23">
        <v>0</v>
      </c>
      <c r="I33" s="23">
        <v>0</v>
      </c>
      <c r="J33" s="23">
        <v>0</v>
      </c>
      <c r="K33" s="7" t="e">
        <f>#REF!+#REF!+#REF!+H33+I33+J33+#REF!</f>
        <v>#REF!</v>
      </c>
    </row>
    <row r="34" spans="1:11" s="1" customFormat="1" ht="47.25" customHeight="1">
      <c r="A34" s="55"/>
      <c r="B34" s="81"/>
      <c r="C34" s="80"/>
      <c r="D34" s="20">
        <v>805</v>
      </c>
      <c r="E34" s="37" t="s">
        <v>179</v>
      </c>
      <c r="F34" s="18" t="s">
        <v>36</v>
      </c>
      <c r="G34" s="20">
        <v>300</v>
      </c>
      <c r="H34" s="23">
        <v>255.6</v>
      </c>
      <c r="I34" s="23">
        <v>255.6</v>
      </c>
      <c r="J34" s="23">
        <v>231.3</v>
      </c>
      <c r="K34" s="7"/>
    </row>
    <row r="35" spans="1:11" s="1" customFormat="1" ht="47.25" customHeight="1">
      <c r="A35" s="55"/>
      <c r="B35" s="81"/>
      <c r="C35" s="81"/>
      <c r="D35" s="20">
        <v>805</v>
      </c>
      <c r="E35" s="37" t="s">
        <v>179</v>
      </c>
      <c r="F35" s="18" t="s">
        <v>223</v>
      </c>
      <c r="G35" s="20">
        <v>300</v>
      </c>
      <c r="H35" s="23">
        <v>0</v>
      </c>
      <c r="I35" s="23">
        <v>0</v>
      </c>
      <c r="J35" s="23">
        <v>0</v>
      </c>
      <c r="K35" s="7" t="e">
        <f>#REF!+#REF!+#REF!+H35+I35+J35+#REF!</f>
        <v>#REF!</v>
      </c>
    </row>
    <row r="36" spans="1:11" s="1" customFormat="1" ht="36.75" customHeight="1">
      <c r="A36" s="87" t="s">
        <v>289</v>
      </c>
      <c r="B36" s="52" t="s">
        <v>183</v>
      </c>
      <c r="C36" s="86" t="s">
        <v>173</v>
      </c>
      <c r="D36" s="20">
        <v>805</v>
      </c>
      <c r="E36" s="37" t="s">
        <v>162</v>
      </c>
      <c r="F36" s="18" t="s">
        <v>162</v>
      </c>
      <c r="G36" s="20" t="s">
        <v>162</v>
      </c>
      <c r="H36" s="38">
        <f>H37+H39</f>
        <v>277.378</v>
      </c>
      <c r="I36" s="38">
        <f>I37+I39</f>
        <v>249.752</v>
      </c>
      <c r="J36" s="38">
        <f>J37+J39</f>
        <v>240.95499999999998</v>
      </c>
      <c r="K36" s="7"/>
    </row>
    <row r="37" spans="1:11" s="1" customFormat="1" ht="36.75" customHeight="1">
      <c r="A37" s="70"/>
      <c r="B37" s="83"/>
      <c r="C37" s="86"/>
      <c r="D37" s="20">
        <v>805</v>
      </c>
      <c r="E37" s="37" t="s">
        <v>179</v>
      </c>
      <c r="F37" s="18" t="s">
        <v>37</v>
      </c>
      <c r="G37" s="20">
        <v>200</v>
      </c>
      <c r="H37" s="23">
        <v>6.24</v>
      </c>
      <c r="I37" s="23">
        <v>5.24</v>
      </c>
      <c r="J37" s="23">
        <v>0.218</v>
      </c>
      <c r="K37" s="7"/>
    </row>
    <row r="38" spans="1:11" s="1" customFormat="1" ht="36.75" customHeight="1">
      <c r="A38" s="70"/>
      <c r="B38" s="83"/>
      <c r="C38" s="86"/>
      <c r="D38" s="20">
        <v>805</v>
      </c>
      <c r="E38" s="37" t="s">
        <v>179</v>
      </c>
      <c r="F38" s="18" t="s">
        <v>222</v>
      </c>
      <c r="G38" s="20">
        <v>200</v>
      </c>
      <c r="H38" s="23">
        <v>0</v>
      </c>
      <c r="I38" s="23">
        <v>0</v>
      </c>
      <c r="J38" s="23">
        <v>0</v>
      </c>
      <c r="K38" s="7" t="e">
        <f>#REF!+#REF!+#REF!+H38+I38+J38+#REF!</f>
        <v>#REF!</v>
      </c>
    </row>
    <row r="39" spans="1:11" s="1" customFormat="1" ht="36.75" customHeight="1">
      <c r="A39" s="70"/>
      <c r="B39" s="83"/>
      <c r="C39" s="86"/>
      <c r="D39" s="20">
        <v>805</v>
      </c>
      <c r="E39" s="37" t="s">
        <v>179</v>
      </c>
      <c r="F39" s="18" t="s">
        <v>37</v>
      </c>
      <c r="G39" s="20">
        <v>300</v>
      </c>
      <c r="H39" s="23">
        <v>271.138</v>
      </c>
      <c r="I39" s="23">
        <v>244.512</v>
      </c>
      <c r="J39" s="23">
        <v>240.737</v>
      </c>
      <c r="K39" s="7"/>
    </row>
    <row r="40" spans="1:11" s="1" customFormat="1" ht="36.75" customHeight="1">
      <c r="A40" s="71"/>
      <c r="B40" s="84"/>
      <c r="C40" s="84"/>
      <c r="D40" s="20">
        <v>805</v>
      </c>
      <c r="E40" s="37" t="s">
        <v>179</v>
      </c>
      <c r="F40" s="18" t="s">
        <v>222</v>
      </c>
      <c r="G40" s="20">
        <v>300</v>
      </c>
      <c r="H40" s="23">
        <v>0</v>
      </c>
      <c r="I40" s="23">
        <v>0</v>
      </c>
      <c r="J40" s="23">
        <v>0</v>
      </c>
      <c r="K40" s="7" t="e">
        <f>#REF!+#REF!+#REF!+H40+I40+J40+#REF!</f>
        <v>#REF!</v>
      </c>
    </row>
    <row r="41" spans="1:11" s="1" customFormat="1" ht="49.5" customHeight="1">
      <c r="A41" s="87" t="s">
        <v>290</v>
      </c>
      <c r="B41" s="52" t="s">
        <v>38</v>
      </c>
      <c r="C41" s="85" t="s">
        <v>173</v>
      </c>
      <c r="D41" s="20">
        <v>805</v>
      </c>
      <c r="E41" s="20">
        <v>1003</v>
      </c>
      <c r="F41" s="18" t="s">
        <v>39</v>
      </c>
      <c r="G41" s="20">
        <v>500</v>
      </c>
      <c r="H41" s="23">
        <v>1024417.432</v>
      </c>
      <c r="I41" s="23">
        <v>1018836.633</v>
      </c>
      <c r="J41" s="23">
        <v>1018836.633</v>
      </c>
      <c r="K41" s="7"/>
    </row>
    <row r="42" spans="1:11" s="1" customFormat="1" ht="82.5" customHeight="1">
      <c r="A42" s="88"/>
      <c r="B42" s="53"/>
      <c r="C42" s="89"/>
      <c r="D42" s="20">
        <v>805</v>
      </c>
      <c r="E42" s="20">
        <v>1003</v>
      </c>
      <c r="F42" s="18" t="s">
        <v>221</v>
      </c>
      <c r="G42" s="20">
        <v>500</v>
      </c>
      <c r="H42" s="23">
        <v>0</v>
      </c>
      <c r="I42" s="23">
        <v>0</v>
      </c>
      <c r="J42" s="23">
        <v>0</v>
      </c>
      <c r="K42" s="7" t="e">
        <f>#REF!+#REF!+#REF!+H42+I42+J42+#REF!</f>
        <v>#REF!</v>
      </c>
    </row>
    <row r="43" spans="1:11" s="1" customFormat="1" ht="36" customHeight="1">
      <c r="A43" s="87" t="s">
        <v>291</v>
      </c>
      <c r="B43" s="52" t="s">
        <v>181</v>
      </c>
      <c r="C43" s="86" t="s">
        <v>173</v>
      </c>
      <c r="D43" s="20">
        <v>805</v>
      </c>
      <c r="E43" s="20" t="s">
        <v>162</v>
      </c>
      <c r="F43" s="18" t="s">
        <v>162</v>
      </c>
      <c r="G43" s="20" t="s">
        <v>162</v>
      </c>
      <c r="H43" s="38">
        <f>H44+H46</f>
        <v>174549.469</v>
      </c>
      <c r="I43" s="38">
        <f>I44+I46</f>
        <v>194708.46899999998</v>
      </c>
      <c r="J43" s="38">
        <f>J44+J46</f>
        <v>194630.515</v>
      </c>
      <c r="K43" s="7"/>
    </row>
    <row r="44" spans="1:11" s="1" customFormat="1" ht="36" customHeight="1">
      <c r="A44" s="70"/>
      <c r="B44" s="83"/>
      <c r="C44" s="86"/>
      <c r="D44" s="20">
        <v>805</v>
      </c>
      <c r="E44" s="20">
        <v>1003</v>
      </c>
      <c r="F44" s="18" t="s">
        <v>40</v>
      </c>
      <c r="G44" s="20">
        <v>200</v>
      </c>
      <c r="H44" s="23">
        <v>944.76</v>
      </c>
      <c r="I44" s="23">
        <v>3279.96</v>
      </c>
      <c r="J44" s="23">
        <v>3202.651</v>
      </c>
      <c r="K44" s="7"/>
    </row>
    <row r="45" spans="1:11" s="1" customFormat="1" ht="36" customHeight="1">
      <c r="A45" s="70"/>
      <c r="B45" s="83"/>
      <c r="C45" s="86"/>
      <c r="D45" s="20">
        <v>805</v>
      </c>
      <c r="E45" s="20">
        <v>1003</v>
      </c>
      <c r="F45" s="18" t="s">
        <v>220</v>
      </c>
      <c r="G45" s="20">
        <v>200</v>
      </c>
      <c r="H45" s="23">
        <v>0</v>
      </c>
      <c r="I45" s="23">
        <v>0</v>
      </c>
      <c r="J45" s="23">
        <v>0</v>
      </c>
      <c r="K45" s="7" t="e">
        <f>#REF!+#REF!+#REF!+H45+I45+J45+#REF!</f>
        <v>#REF!</v>
      </c>
    </row>
    <row r="46" spans="1:11" s="1" customFormat="1" ht="36" customHeight="1">
      <c r="A46" s="70"/>
      <c r="B46" s="83"/>
      <c r="C46" s="86"/>
      <c r="D46" s="20">
        <v>805</v>
      </c>
      <c r="E46" s="20">
        <v>1003</v>
      </c>
      <c r="F46" s="18" t="s">
        <v>40</v>
      </c>
      <c r="G46" s="20">
        <v>300</v>
      </c>
      <c r="H46" s="23">
        <v>173604.709</v>
      </c>
      <c r="I46" s="23">
        <v>191428.509</v>
      </c>
      <c r="J46" s="23">
        <v>191427.864</v>
      </c>
      <c r="K46" s="7"/>
    </row>
    <row r="47" spans="1:11" s="1" customFormat="1" ht="36" customHeight="1">
      <c r="A47" s="71"/>
      <c r="B47" s="84"/>
      <c r="C47" s="84"/>
      <c r="D47" s="20">
        <v>805</v>
      </c>
      <c r="E47" s="20">
        <v>1003</v>
      </c>
      <c r="F47" s="18" t="s">
        <v>220</v>
      </c>
      <c r="G47" s="20">
        <v>300</v>
      </c>
      <c r="H47" s="23">
        <v>0</v>
      </c>
      <c r="I47" s="23">
        <v>0</v>
      </c>
      <c r="J47" s="23">
        <v>0</v>
      </c>
      <c r="K47" s="7" t="e">
        <f>#REF!+#REF!+#REF!+H47+I47+J47+#REF!</f>
        <v>#REF!</v>
      </c>
    </row>
    <row r="48" spans="1:11" s="1" customFormat="1" ht="50.25" customHeight="1">
      <c r="A48" s="87" t="s">
        <v>292</v>
      </c>
      <c r="B48" s="52" t="s">
        <v>182</v>
      </c>
      <c r="C48" s="85" t="s">
        <v>173</v>
      </c>
      <c r="D48" s="20">
        <v>805</v>
      </c>
      <c r="E48" s="20">
        <v>1003</v>
      </c>
      <c r="F48" s="18" t="s">
        <v>41</v>
      </c>
      <c r="G48" s="20">
        <v>300</v>
      </c>
      <c r="H48" s="23">
        <v>0</v>
      </c>
      <c r="I48" s="23">
        <v>0</v>
      </c>
      <c r="J48" s="23">
        <v>0</v>
      </c>
      <c r="K48" s="7"/>
    </row>
    <row r="49" spans="1:11" s="1" customFormat="1" ht="50.25" customHeight="1">
      <c r="A49" s="88"/>
      <c r="B49" s="53"/>
      <c r="C49" s="89"/>
      <c r="D49" s="20">
        <v>805</v>
      </c>
      <c r="E49" s="20">
        <v>1003</v>
      </c>
      <c r="F49" s="18" t="s">
        <v>219</v>
      </c>
      <c r="G49" s="20">
        <v>300</v>
      </c>
      <c r="H49" s="23">
        <v>0</v>
      </c>
      <c r="I49" s="23">
        <v>0</v>
      </c>
      <c r="J49" s="23">
        <v>0</v>
      </c>
      <c r="K49" s="7" t="e">
        <f>#REF!+#REF!+#REF!+H49+I49+J49+#REF!</f>
        <v>#REF!</v>
      </c>
    </row>
    <row r="50" spans="1:11" s="1" customFormat="1" ht="120.75" customHeight="1">
      <c r="A50" s="21" t="s">
        <v>293</v>
      </c>
      <c r="B50" s="40" t="s">
        <v>42</v>
      </c>
      <c r="C50" s="44" t="s">
        <v>173</v>
      </c>
      <c r="D50" s="20">
        <v>805</v>
      </c>
      <c r="E50" s="20" t="s">
        <v>162</v>
      </c>
      <c r="F50" s="18" t="s">
        <v>162</v>
      </c>
      <c r="G50" s="20" t="s">
        <v>162</v>
      </c>
      <c r="H50" s="23">
        <f>H51+H56+H61</f>
        <v>4224.738</v>
      </c>
      <c r="I50" s="23">
        <f>I51+I56+I61</f>
        <v>53669.44</v>
      </c>
      <c r="J50" s="23">
        <f>J51+J56+J61</f>
        <v>51918.79499999999</v>
      </c>
      <c r="K50" s="7" t="e">
        <f>#REF!+#REF!+#REF!+H50+I50+J50+#REF!</f>
        <v>#REF!</v>
      </c>
    </row>
    <row r="51" spans="1:11" s="1" customFormat="1" ht="38.25" customHeight="1">
      <c r="A51" s="87" t="s">
        <v>294</v>
      </c>
      <c r="B51" s="52" t="s">
        <v>184</v>
      </c>
      <c r="C51" s="86" t="s">
        <v>173</v>
      </c>
      <c r="D51" s="20">
        <v>805</v>
      </c>
      <c r="E51" s="37" t="s">
        <v>162</v>
      </c>
      <c r="F51" s="18" t="s">
        <v>162</v>
      </c>
      <c r="G51" s="20" t="s">
        <v>162</v>
      </c>
      <c r="H51" s="38">
        <f>H52+H54</f>
        <v>4008.138</v>
      </c>
      <c r="I51" s="38">
        <f>I52+I54</f>
        <v>4078.44</v>
      </c>
      <c r="J51" s="38">
        <f>J52+J54</f>
        <v>4069.113</v>
      </c>
      <c r="K51" s="7"/>
    </row>
    <row r="52" spans="1:11" s="1" customFormat="1" ht="38.25" customHeight="1">
      <c r="A52" s="70"/>
      <c r="B52" s="83"/>
      <c r="C52" s="86"/>
      <c r="D52" s="20">
        <v>805</v>
      </c>
      <c r="E52" s="37" t="s">
        <v>179</v>
      </c>
      <c r="F52" s="18" t="s">
        <v>43</v>
      </c>
      <c r="G52" s="20">
        <v>200</v>
      </c>
      <c r="H52" s="23">
        <v>11.507</v>
      </c>
      <c r="I52" s="23">
        <v>49.007</v>
      </c>
      <c r="J52" s="23">
        <v>39.68</v>
      </c>
      <c r="K52" s="7"/>
    </row>
    <row r="53" spans="1:11" s="1" customFormat="1" ht="38.25" customHeight="1">
      <c r="A53" s="70"/>
      <c r="B53" s="83"/>
      <c r="C53" s="86"/>
      <c r="D53" s="20">
        <v>805</v>
      </c>
      <c r="E53" s="37" t="s">
        <v>179</v>
      </c>
      <c r="F53" s="18" t="s">
        <v>218</v>
      </c>
      <c r="G53" s="20">
        <v>200</v>
      </c>
      <c r="H53" s="23">
        <v>0</v>
      </c>
      <c r="I53" s="23">
        <v>0</v>
      </c>
      <c r="J53" s="23">
        <v>0</v>
      </c>
      <c r="K53" s="7" t="e">
        <f>#REF!+#REF!+#REF!+H53+I53+J53+#REF!</f>
        <v>#REF!</v>
      </c>
    </row>
    <row r="54" spans="1:11" s="1" customFormat="1" ht="38.25" customHeight="1">
      <c r="A54" s="70"/>
      <c r="B54" s="83"/>
      <c r="C54" s="86"/>
      <c r="D54" s="20">
        <v>805</v>
      </c>
      <c r="E54" s="37" t="s">
        <v>179</v>
      </c>
      <c r="F54" s="18" t="s">
        <v>43</v>
      </c>
      <c r="G54" s="20">
        <v>300</v>
      </c>
      <c r="H54" s="23">
        <v>3996.631</v>
      </c>
      <c r="I54" s="23">
        <v>4029.433</v>
      </c>
      <c r="J54" s="23">
        <v>4029.433</v>
      </c>
      <c r="K54" s="7"/>
    </row>
    <row r="55" spans="1:11" s="1" customFormat="1" ht="38.25" customHeight="1">
      <c r="A55" s="71"/>
      <c r="B55" s="84"/>
      <c r="C55" s="84"/>
      <c r="D55" s="20">
        <v>805</v>
      </c>
      <c r="E55" s="37" t="s">
        <v>179</v>
      </c>
      <c r="F55" s="18" t="s">
        <v>218</v>
      </c>
      <c r="G55" s="20">
        <v>300</v>
      </c>
      <c r="H55" s="23">
        <v>0</v>
      </c>
      <c r="I55" s="23">
        <v>0</v>
      </c>
      <c r="J55" s="23">
        <v>0</v>
      </c>
      <c r="K55" s="7" t="e">
        <f>#REF!+#REF!+#REF!+H55+I55+J55+#REF!</f>
        <v>#REF!</v>
      </c>
    </row>
    <row r="56" spans="1:11" s="1" customFormat="1" ht="42.75" customHeight="1">
      <c r="A56" s="87" t="s">
        <v>295</v>
      </c>
      <c r="B56" s="85" t="s">
        <v>44</v>
      </c>
      <c r="C56" s="86" t="s">
        <v>173</v>
      </c>
      <c r="D56" s="20">
        <v>805</v>
      </c>
      <c r="E56" s="20" t="s">
        <v>162</v>
      </c>
      <c r="F56" s="20" t="s">
        <v>162</v>
      </c>
      <c r="G56" s="20" t="s">
        <v>162</v>
      </c>
      <c r="H56" s="23">
        <f>SUM(H57:H59)</f>
        <v>0</v>
      </c>
      <c r="I56" s="23">
        <f>SUM(I57:I59)</f>
        <v>49374.4</v>
      </c>
      <c r="J56" s="23">
        <f>SUM(J57:J59)</f>
        <v>47778.015999999996</v>
      </c>
      <c r="K56" s="7"/>
    </row>
    <row r="57" spans="1:11" s="1" customFormat="1" ht="39.75" customHeight="1">
      <c r="A57" s="70"/>
      <c r="B57" s="83"/>
      <c r="C57" s="86"/>
      <c r="D57" s="20">
        <v>805</v>
      </c>
      <c r="E57" s="37" t="s">
        <v>179</v>
      </c>
      <c r="F57" s="18" t="s">
        <v>45</v>
      </c>
      <c r="G57" s="20">
        <v>200</v>
      </c>
      <c r="H57" s="23">
        <v>0</v>
      </c>
      <c r="I57" s="23">
        <v>330.29</v>
      </c>
      <c r="J57" s="23">
        <v>23.984</v>
      </c>
      <c r="K57" s="7"/>
    </row>
    <row r="58" spans="1:11" s="1" customFormat="1" ht="41.25" customHeight="1">
      <c r="A58" s="70"/>
      <c r="B58" s="83"/>
      <c r="C58" s="86"/>
      <c r="D58" s="20">
        <v>805</v>
      </c>
      <c r="E58" s="37" t="s">
        <v>179</v>
      </c>
      <c r="F58" s="18" t="s">
        <v>217</v>
      </c>
      <c r="G58" s="20">
        <v>200</v>
      </c>
      <c r="H58" s="23">
        <v>0</v>
      </c>
      <c r="I58" s="23">
        <v>0</v>
      </c>
      <c r="J58" s="23">
        <v>0</v>
      </c>
      <c r="K58" s="7" t="e">
        <f>#REF!+#REF!+#REF!+H58+I58+J58+#REF!</f>
        <v>#REF!</v>
      </c>
    </row>
    <row r="59" spans="1:11" s="1" customFormat="1" ht="42.75" customHeight="1">
      <c r="A59" s="70"/>
      <c r="B59" s="83"/>
      <c r="C59" s="86"/>
      <c r="D59" s="20">
        <v>805</v>
      </c>
      <c r="E59" s="37" t="s">
        <v>179</v>
      </c>
      <c r="F59" s="18" t="s">
        <v>45</v>
      </c>
      <c r="G59" s="20">
        <v>300</v>
      </c>
      <c r="H59" s="23">
        <v>0</v>
      </c>
      <c r="I59" s="23">
        <v>49044.11</v>
      </c>
      <c r="J59" s="23">
        <v>47754.032</v>
      </c>
      <c r="K59" s="7"/>
    </row>
    <row r="60" spans="1:11" s="1" customFormat="1" ht="39.75" customHeight="1">
      <c r="A60" s="71"/>
      <c r="B60" s="84"/>
      <c r="C60" s="84"/>
      <c r="D60" s="20">
        <v>805</v>
      </c>
      <c r="E60" s="37" t="s">
        <v>179</v>
      </c>
      <c r="F60" s="18" t="s">
        <v>217</v>
      </c>
      <c r="G60" s="20">
        <v>300</v>
      </c>
      <c r="H60" s="23">
        <v>0</v>
      </c>
      <c r="I60" s="23">
        <v>0</v>
      </c>
      <c r="J60" s="23">
        <v>0</v>
      </c>
      <c r="K60" s="7" t="e">
        <f>#REF!+#REF!+#REF!+H60+I60+J60+#REF!</f>
        <v>#REF!</v>
      </c>
    </row>
    <row r="61" spans="1:11" s="1" customFormat="1" ht="78" customHeight="1">
      <c r="A61" s="87" t="s">
        <v>296</v>
      </c>
      <c r="B61" s="91" t="s">
        <v>374</v>
      </c>
      <c r="C61" s="86" t="s">
        <v>173</v>
      </c>
      <c r="D61" s="20">
        <v>805</v>
      </c>
      <c r="E61" s="20" t="s">
        <v>162</v>
      </c>
      <c r="F61" s="20" t="s">
        <v>162</v>
      </c>
      <c r="G61" s="20" t="s">
        <v>162</v>
      </c>
      <c r="H61" s="23">
        <f>SUM(H62:H64)</f>
        <v>216.6</v>
      </c>
      <c r="I61" s="23">
        <f>SUM(I62:I64)</f>
        <v>216.6</v>
      </c>
      <c r="J61" s="23">
        <f>SUM(J62:J64)</f>
        <v>71.666</v>
      </c>
      <c r="K61" s="7"/>
    </row>
    <row r="62" spans="1:11" s="1" customFormat="1" ht="78" customHeight="1">
      <c r="A62" s="70"/>
      <c r="B62" s="83"/>
      <c r="C62" s="86"/>
      <c r="D62" s="20">
        <v>805</v>
      </c>
      <c r="E62" s="37" t="s">
        <v>179</v>
      </c>
      <c r="F62" s="18" t="s">
        <v>46</v>
      </c>
      <c r="G62" s="20">
        <v>200</v>
      </c>
      <c r="H62" s="23">
        <v>0.5</v>
      </c>
      <c r="I62" s="23">
        <v>0.5</v>
      </c>
      <c r="J62" s="23">
        <v>0.295</v>
      </c>
      <c r="K62" s="7"/>
    </row>
    <row r="63" spans="1:11" s="1" customFormat="1" ht="78" customHeight="1">
      <c r="A63" s="70"/>
      <c r="B63" s="83"/>
      <c r="C63" s="86"/>
      <c r="D63" s="20">
        <v>805</v>
      </c>
      <c r="E63" s="37" t="s">
        <v>179</v>
      </c>
      <c r="F63" s="18" t="s">
        <v>224</v>
      </c>
      <c r="G63" s="20">
        <v>200</v>
      </c>
      <c r="H63" s="23">
        <v>0</v>
      </c>
      <c r="I63" s="23">
        <v>0</v>
      </c>
      <c r="J63" s="23">
        <v>0</v>
      </c>
      <c r="K63" s="7" t="e">
        <f>#REF!+#REF!+#REF!+H63+I63+J63+#REF!</f>
        <v>#REF!</v>
      </c>
    </row>
    <row r="64" spans="1:11" s="1" customFormat="1" ht="78" customHeight="1">
      <c r="A64" s="70"/>
      <c r="B64" s="83"/>
      <c r="C64" s="86"/>
      <c r="D64" s="20">
        <v>805</v>
      </c>
      <c r="E64" s="37" t="s">
        <v>179</v>
      </c>
      <c r="F64" s="18" t="s">
        <v>46</v>
      </c>
      <c r="G64" s="20">
        <v>300</v>
      </c>
      <c r="H64" s="23">
        <v>216.1</v>
      </c>
      <c r="I64" s="23">
        <v>216.1</v>
      </c>
      <c r="J64" s="23">
        <v>71.371</v>
      </c>
      <c r="K64" s="7"/>
    </row>
    <row r="65" spans="1:11" s="1" customFormat="1" ht="69.75" customHeight="1">
      <c r="A65" s="71"/>
      <c r="B65" s="84"/>
      <c r="C65" s="84"/>
      <c r="D65" s="20">
        <v>805</v>
      </c>
      <c r="E65" s="37" t="s">
        <v>179</v>
      </c>
      <c r="F65" s="18" t="s">
        <v>224</v>
      </c>
      <c r="G65" s="20">
        <v>300</v>
      </c>
      <c r="H65" s="23">
        <v>0</v>
      </c>
      <c r="I65" s="23">
        <v>0</v>
      </c>
      <c r="J65" s="23">
        <v>0</v>
      </c>
      <c r="K65" s="7" t="e">
        <f>#REF!+#REF!+#REF!+H65+I65+J65+#REF!</f>
        <v>#REF!</v>
      </c>
    </row>
    <row r="66" spans="1:11" s="1" customFormat="1" ht="266.25" customHeight="1">
      <c r="A66" s="35" t="s">
        <v>297</v>
      </c>
      <c r="B66" s="45" t="s">
        <v>375</v>
      </c>
      <c r="C66" s="35" t="s">
        <v>173</v>
      </c>
      <c r="D66" s="37">
        <v>805</v>
      </c>
      <c r="E66" s="37" t="s">
        <v>162</v>
      </c>
      <c r="F66" s="37" t="s">
        <v>162</v>
      </c>
      <c r="G66" s="37" t="s">
        <v>162</v>
      </c>
      <c r="H66" s="23">
        <f>H67+H72</f>
        <v>20938.572</v>
      </c>
      <c r="I66" s="23">
        <f>I67+I72</f>
        <v>28277.535</v>
      </c>
      <c r="J66" s="23">
        <f>J67+J72</f>
        <v>28267.935</v>
      </c>
      <c r="K66" s="7" t="e">
        <f>#REF!+#REF!+#REF!+H66+I66+J66+#REF!</f>
        <v>#REF!</v>
      </c>
    </row>
    <row r="67" spans="1:11" s="1" customFormat="1" ht="29.25" customHeight="1">
      <c r="A67" s="87" t="s">
        <v>298</v>
      </c>
      <c r="B67" s="110" t="s">
        <v>177</v>
      </c>
      <c r="C67" s="72" t="s">
        <v>173</v>
      </c>
      <c r="D67" s="20">
        <v>805</v>
      </c>
      <c r="E67" s="20" t="s">
        <v>162</v>
      </c>
      <c r="F67" s="20" t="s">
        <v>162</v>
      </c>
      <c r="G67" s="20" t="s">
        <v>162</v>
      </c>
      <c r="H67" s="23">
        <f>H68+H70</f>
        <v>20550.696</v>
      </c>
      <c r="I67" s="23">
        <f>I68+I70</f>
        <v>28132.464</v>
      </c>
      <c r="J67" s="23">
        <f>J68+J70</f>
        <v>28132.464</v>
      </c>
      <c r="K67" s="7"/>
    </row>
    <row r="68" spans="1:11" s="1" customFormat="1" ht="36.75" customHeight="1">
      <c r="A68" s="70"/>
      <c r="B68" s="70"/>
      <c r="C68" s="72"/>
      <c r="D68" s="20">
        <v>805</v>
      </c>
      <c r="E68" s="37" t="s">
        <v>178</v>
      </c>
      <c r="F68" s="18" t="s">
        <v>47</v>
      </c>
      <c r="G68" s="20">
        <v>200</v>
      </c>
      <c r="H68" s="23">
        <v>79</v>
      </c>
      <c r="I68" s="23">
        <v>208.5</v>
      </c>
      <c r="J68" s="23">
        <v>208.5</v>
      </c>
      <c r="K68" s="7"/>
    </row>
    <row r="69" spans="1:11" s="1" customFormat="1" ht="33" customHeight="1">
      <c r="A69" s="70"/>
      <c r="B69" s="70"/>
      <c r="C69" s="72"/>
      <c r="D69" s="20">
        <v>805</v>
      </c>
      <c r="E69" s="37" t="s">
        <v>178</v>
      </c>
      <c r="F69" s="18" t="s">
        <v>225</v>
      </c>
      <c r="G69" s="20">
        <v>200</v>
      </c>
      <c r="H69" s="23">
        <v>0</v>
      </c>
      <c r="I69" s="23">
        <v>0</v>
      </c>
      <c r="J69" s="23">
        <v>0</v>
      </c>
      <c r="K69" s="7" t="e">
        <f>#REF!+#REF!+#REF!+H69+I69+J69+#REF!</f>
        <v>#REF!</v>
      </c>
    </row>
    <row r="70" spans="1:11" s="1" customFormat="1" ht="38.25" customHeight="1">
      <c r="A70" s="70"/>
      <c r="B70" s="70"/>
      <c r="C70" s="72"/>
      <c r="D70" s="20">
        <v>805</v>
      </c>
      <c r="E70" s="37" t="s">
        <v>178</v>
      </c>
      <c r="F70" s="18" t="s">
        <v>47</v>
      </c>
      <c r="G70" s="20">
        <v>300</v>
      </c>
      <c r="H70" s="23">
        <v>20471.696</v>
      </c>
      <c r="I70" s="23">
        <v>27923.964</v>
      </c>
      <c r="J70" s="23">
        <v>27923.964</v>
      </c>
      <c r="K70" s="7"/>
    </row>
    <row r="71" spans="1:11" s="1" customFormat="1" ht="38.25" customHeight="1">
      <c r="A71" s="71"/>
      <c r="B71" s="71"/>
      <c r="C71" s="71"/>
      <c r="D71" s="20">
        <v>805</v>
      </c>
      <c r="E71" s="37" t="s">
        <v>178</v>
      </c>
      <c r="F71" s="18" t="s">
        <v>225</v>
      </c>
      <c r="G71" s="20">
        <v>300</v>
      </c>
      <c r="H71" s="23">
        <v>0</v>
      </c>
      <c r="I71" s="23">
        <v>0</v>
      </c>
      <c r="J71" s="23">
        <v>0</v>
      </c>
      <c r="K71" s="7" t="e">
        <f>#REF!+#REF!+#REF!+H71+I71+J71+#REF!</f>
        <v>#REF!</v>
      </c>
    </row>
    <row r="72" spans="1:11" s="1" customFormat="1" ht="27" customHeight="1">
      <c r="A72" s="87" t="s">
        <v>299</v>
      </c>
      <c r="B72" s="110" t="s">
        <v>376</v>
      </c>
      <c r="C72" s="87" t="s">
        <v>173</v>
      </c>
      <c r="D72" s="20" t="s">
        <v>162</v>
      </c>
      <c r="E72" s="37" t="s">
        <v>162</v>
      </c>
      <c r="F72" s="37" t="s">
        <v>162</v>
      </c>
      <c r="G72" s="20" t="s">
        <v>162</v>
      </c>
      <c r="H72" s="23">
        <f>H73+H75+H77</f>
        <v>387.876</v>
      </c>
      <c r="I72" s="23">
        <f>I73+I75+I77</f>
        <v>145.071</v>
      </c>
      <c r="J72" s="23">
        <f>J73+J75+J77</f>
        <v>135.471</v>
      </c>
      <c r="K72" s="7"/>
    </row>
    <row r="73" spans="1:11" s="1" customFormat="1" ht="54.75" customHeight="1">
      <c r="A73" s="70"/>
      <c r="B73" s="70"/>
      <c r="C73" s="70"/>
      <c r="D73" s="20">
        <v>805</v>
      </c>
      <c r="E73" s="37" t="s">
        <v>179</v>
      </c>
      <c r="F73" s="18" t="s">
        <v>48</v>
      </c>
      <c r="G73" s="20">
        <v>200</v>
      </c>
      <c r="H73" s="23">
        <v>2.4</v>
      </c>
      <c r="I73" s="23">
        <v>0</v>
      </c>
      <c r="J73" s="23">
        <v>0</v>
      </c>
      <c r="K73" s="7"/>
    </row>
    <row r="74" spans="1:11" s="1" customFormat="1" ht="54.75" customHeight="1">
      <c r="A74" s="70"/>
      <c r="B74" s="70"/>
      <c r="C74" s="70"/>
      <c r="D74" s="20">
        <v>805</v>
      </c>
      <c r="E74" s="37" t="s">
        <v>179</v>
      </c>
      <c r="F74" s="18" t="s">
        <v>227</v>
      </c>
      <c r="G74" s="20">
        <v>200</v>
      </c>
      <c r="H74" s="23">
        <v>0</v>
      </c>
      <c r="I74" s="23">
        <v>0</v>
      </c>
      <c r="J74" s="23">
        <v>0</v>
      </c>
      <c r="K74" s="7" t="e">
        <f>#REF!+#REF!+#REF!+H74+I74+J74+#REF!</f>
        <v>#REF!</v>
      </c>
    </row>
    <row r="75" spans="1:11" s="1" customFormat="1" ht="54.75" customHeight="1">
      <c r="A75" s="70"/>
      <c r="B75" s="70"/>
      <c r="C75" s="70"/>
      <c r="D75" s="20">
        <v>805</v>
      </c>
      <c r="E75" s="37" t="s">
        <v>179</v>
      </c>
      <c r="F75" s="18" t="s">
        <v>48</v>
      </c>
      <c r="G75" s="20">
        <v>300</v>
      </c>
      <c r="H75" s="23">
        <v>135.476</v>
      </c>
      <c r="I75" s="23">
        <v>145.071</v>
      </c>
      <c r="J75" s="23">
        <v>135.471</v>
      </c>
      <c r="K75" s="7"/>
    </row>
    <row r="76" spans="1:11" s="1" customFormat="1" ht="54.75" customHeight="1">
      <c r="A76" s="70"/>
      <c r="B76" s="70"/>
      <c r="C76" s="70"/>
      <c r="D76" s="20">
        <v>805</v>
      </c>
      <c r="E76" s="37" t="s">
        <v>179</v>
      </c>
      <c r="F76" s="18" t="s">
        <v>227</v>
      </c>
      <c r="G76" s="20">
        <v>300</v>
      </c>
      <c r="H76" s="23">
        <v>0</v>
      </c>
      <c r="I76" s="23">
        <v>0</v>
      </c>
      <c r="J76" s="23">
        <v>0</v>
      </c>
      <c r="K76" s="7" t="e">
        <f>#REF!+#REF!+#REF!+H76+I76+J76+#REF!</f>
        <v>#REF!</v>
      </c>
    </row>
    <row r="77" spans="1:11" s="1" customFormat="1" ht="52.5" customHeight="1">
      <c r="A77" s="70"/>
      <c r="B77" s="70"/>
      <c r="C77" s="70"/>
      <c r="D77" s="20">
        <v>805</v>
      </c>
      <c r="E77" s="37" t="s">
        <v>175</v>
      </c>
      <c r="F77" s="18" t="s">
        <v>48</v>
      </c>
      <c r="G77" s="20">
        <v>300</v>
      </c>
      <c r="H77" s="23">
        <v>250</v>
      </c>
      <c r="I77" s="23">
        <v>0</v>
      </c>
      <c r="J77" s="23">
        <v>0</v>
      </c>
      <c r="K77" s="7"/>
    </row>
    <row r="78" spans="1:11" s="1" customFormat="1" ht="52.5" customHeight="1">
      <c r="A78" s="71"/>
      <c r="B78" s="71"/>
      <c r="C78" s="71"/>
      <c r="D78" s="20">
        <v>805</v>
      </c>
      <c r="E78" s="37" t="s">
        <v>175</v>
      </c>
      <c r="F78" s="18" t="s">
        <v>227</v>
      </c>
      <c r="G78" s="20">
        <v>300</v>
      </c>
      <c r="H78" s="23">
        <v>0</v>
      </c>
      <c r="I78" s="23">
        <v>0</v>
      </c>
      <c r="J78" s="23">
        <v>0</v>
      </c>
      <c r="K78" s="7" t="e">
        <f>#REF!+#REF!+#REF!+H78+I78+J78+#REF!</f>
        <v>#REF!</v>
      </c>
    </row>
    <row r="79" spans="1:11" s="1" customFormat="1" ht="27.75" customHeight="1">
      <c r="A79" s="87" t="s">
        <v>300</v>
      </c>
      <c r="B79" s="87" t="s">
        <v>49</v>
      </c>
      <c r="C79" s="34" t="s">
        <v>171</v>
      </c>
      <c r="D79" s="20" t="s">
        <v>162</v>
      </c>
      <c r="E79" s="20" t="s">
        <v>162</v>
      </c>
      <c r="F79" s="20" t="s">
        <v>162</v>
      </c>
      <c r="G79" s="20" t="s">
        <v>162</v>
      </c>
      <c r="H79" s="23">
        <f>H80+H81</f>
        <v>1145253.0199999998</v>
      </c>
      <c r="I79" s="23">
        <f>I80+I81</f>
        <v>793505.4140000001</v>
      </c>
      <c r="J79" s="23">
        <f>J80+J81</f>
        <v>728070.656</v>
      </c>
      <c r="K79" s="7" t="e">
        <f>#REF!+#REF!+#REF!+H79+I79+J79+#REF!</f>
        <v>#REF!</v>
      </c>
    </row>
    <row r="80" spans="1:11" s="1" customFormat="1" ht="59.25" customHeight="1">
      <c r="A80" s="70"/>
      <c r="B80" s="70"/>
      <c r="C80" s="34" t="s">
        <v>173</v>
      </c>
      <c r="D80" s="20">
        <v>805</v>
      </c>
      <c r="E80" s="20" t="s">
        <v>162</v>
      </c>
      <c r="F80" s="20" t="s">
        <v>162</v>
      </c>
      <c r="G80" s="20" t="s">
        <v>162</v>
      </c>
      <c r="H80" s="23">
        <f>H83+H87+H94+H110+H101+H104</f>
        <v>1142328.1909999999</v>
      </c>
      <c r="I80" s="23">
        <f>I83+I87+I94+I110+I101+I104+I108</f>
        <v>790580.5850000001</v>
      </c>
      <c r="J80" s="23">
        <f>J83+J87+J94+J110+J101+J104+J108</f>
        <v>725192.902</v>
      </c>
      <c r="K80" s="7" t="e">
        <f>#REF!+#REF!+#REF!+H80+I80+J80+#REF!</f>
        <v>#REF!</v>
      </c>
    </row>
    <row r="81" spans="1:11" s="1" customFormat="1" ht="56.25" customHeight="1">
      <c r="A81" s="71"/>
      <c r="B81" s="71"/>
      <c r="C81" s="44" t="s">
        <v>174</v>
      </c>
      <c r="D81" s="20">
        <v>817</v>
      </c>
      <c r="E81" s="20" t="s">
        <v>162</v>
      </c>
      <c r="F81" s="20" t="s">
        <v>162</v>
      </c>
      <c r="G81" s="20" t="s">
        <v>162</v>
      </c>
      <c r="H81" s="23">
        <f>H85</f>
        <v>2924.829</v>
      </c>
      <c r="I81" s="23">
        <f>I85</f>
        <v>2924.829</v>
      </c>
      <c r="J81" s="23">
        <f>J85</f>
        <v>2877.754</v>
      </c>
      <c r="K81" s="7" t="e">
        <f>#REF!+#REF!+#REF!+H81+I81+J81+#REF!</f>
        <v>#REF!</v>
      </c>
    </row>
    <row r="82" spans="1:11" s="1" customFormat="1" ht="24.75" customHeight="1">
      <c r="A82" s="87" t="s">
        <v>301</v>
      </c>
      <c r="B82" s="52" t="s">
        <v>51</v>
      </c>
      <c r="C82" s="36" t="s">
        <v>171</v>
      </c>
      <c r="D82" s="20" t="s">
        <v>162</v>
      </c>
      <c r="E82" s="20" t="s">
        <v>162</v>
      </c>
      <c r="F82" s="20" t="s">
        <v>162</v>
      </c>
      <c r="G82" s="20" t="s">
        <v>162</v>
      </c>
      <c r="H82" s="23">
        <f>SUM(H83:H85)</f>
        <v>14478.801</v>
      </c>
      <c r="I82" s="23">
        <f>SUM(I83:I85)</f>
        <v>15743.201</v>
      </c>
      <c r="J82" s="23">
        <f>SUM(J83:J85)</f>
        <v>15271.606</v>
      </c>
      <c r="K82" s="7"/>
    </row>
    <row r="83" spans="1:11" s="1" customFormat="1" ht="43.5" customHeight="1">
      <c r="A83" s="70"/>
      <c r="B83" s="83"/>
      <c r="C83" s="85" t="s">
        <v>173</v>
      </c>
      <c r="D83" s="20">
        <v>805</v>
      </c>
      <c r="E83" s="20">
        <v>1003</v>
      </c>
      <c r="F83" s="18" t="s">
        <v>50</v>
      </c>
      <c r="G83" s="20">
        <v>300</v>
      </c>
      <c r="H83" s="23">
        <v>11553.972</v>
      </c>
      <c r="I83" s="23">
        <v>12818.372</v>
      </c>
      <c r="J83" s="23">
        <v>12393.852</v>
      </c>
      <c r="K83" s="7"/>
    </row>
    <row r="84" spans="1:11" s="1" customFormat="1" ht="43.5" customHeight="1">
      <c r="A84" s="70"/>
      <c r="B84" s="83"/>
      <c r="C84" s="84"/>
      <c r="D84" s="20">
        <v>805</v>
      </c>
      <c r="E84" s="20">
        <v>1003</v>
      </c>
      <c r="F84" s="18" t="s">
        <v>226</v>
      </c>
      <c r="G84" s="20">
        <v>300</v>
      </c>
      <c r="H84" s="23">
        <v>0</v>
      </c>
      <c r="I84" s="23">
        <v>0</v>
      </c>
      <c r="J84" s="23">
        <v>0</v>
      </c>
      <c r="K84" s="7" t="e">
        <f>#REF!+#REF!+#REF!+H84+I84+J84+#REF!</f>
        <v>#REF!</v>
      </c>
    </row>
    <row r="85" spans="1:11" s="1" customFormat="1" ht="43.5" customHeight="1">
      <c r="A85" s="70"/>
      <c r="B85" s="83"/>
      <c r="C85" s="85" t="s">
        <v>174</v>
      </c>
      <c r="D85" s="20">
        <v>817</v>
      </c>
      <c r="E85" s="20">
        <v>1003</v>
      </c>
      <c r="F85" s="18" t="s">
        <v>50</v>
      </c>
      <c r="G85" s="20">
        <v>300</v>
      </c>
      <c r="H85" s="23">
        <v>2924.829</v>
      </c>
      <c r="I85" s="23">
        <v>2924.829</v>
      </c>
      <c r="J85" s="23">
        <v>2877.754</v>
      </c>
      <c r="K85" s="7"/>
    </row>
    <row r="86" spans="1:11" s="1" customFormat="1" ht="43.5" customHeight="1">
      <c r="A86" s="71"/>
      <c r="B86" s="84"/>
      <c r="C86" s="84"/>
      <c r="D86" s="20">
        <v>817</v>
      </c>
      <c r="E86" s="20">
        <v>1003</v>
      </c>
      <c r="F86" s="18" t="s">
        <v>226</v>
      </c>
      <c r="G86" s="20">
        <v>300</v>
      </c>
      <c r="H86" s="23">
        <v>0</v>
      </c>
      <c r="I86" s="23">
        <v>0</v>
      </c>
      <c r="J86" s="23">
        <v>0</v>
      </c>
      <c r="K86" s="7" t="e">
        <f>#REF!+#REF!+#REF!+H86+I86+J86+#REF!</f>
        <v>#REF!</v>
      </c>
    </row>
    <row r="87" spans="1:11" s="1" customFormat="1" ht="27" customHeight="1">
      <c r="A87" s="100" t="s">
        <v>302</v>
      </c>
      <c r="B87" s="52" t="s">
        <v>52</v>
      </c>
      <c r="C87" s="86" t="s">
        <v>173</v>
      </c>
      <c r="D87" s="20">
        <v>805</v>
      </c>
      <c r="E87" s="20" t="s">
        <v>162</v>
      </c>
      <c r="F87" s="20" t="s">
        <v>162</v>
      </c>
      <c r="G87" s="20" t="s">
        <v>162</v>
      </c>
      <c r="H87" s="38">
        <f>SUM(H88:H92)</f>
        <v>174334.988</v>
      </c>
      <c r="I87" s="38">
        <f>SUM(I88:I92)</f>
        <v>161164.673</v>
      </c>
      <c r="J87" s="38">
        <f>SUM(J88:J92)</f>
        <v>150420.251</v>
      </c>
      <c r="K87" s="7"/>
    </row>
    <row r="88" spans="1:11" s="1" customFormat="1" ht="38.25" customHeight="1">
      <c r="A88" s="70"/>
      <c r="B88" s="83"/>
      <c r="C88" s="83"/>
      <c r="D88" s="20">
        <v>805</v>
      </c>
      <c r="E88" s="37" t="s">
        <v>179</v>
      </c>
      <c r="F88" s="18" t="s">
        <v>53</v>
      </c>
      <c r="G88" s="20">
        <v>200</v>
      </c>
      <c r="H88" s="23">
        <v>1051.879</v>
      </c>
      <c r="I88" s="23">
        <v>1051.879</v>
      </c>
      <c r="J88" s="23">
        <v>441.518</v>
      </c>
      <c r="K88" s="7"/>
    </row>
    <row r="89" spans="1:11" s="1" customFormat="1" ht="38.25" customHeight="1">
      <c r="A89" s="70"/>
      <c r="B89" s="83"/>
      <c r="C89" s="83"/>
      <c r="D89" s="20">
        <v>805</v>
      </c>
      <c r="E89" s="37" t="s">
        <v>179</v>
      </c>
      <c r="F89" s="18" t="s">
        <v>228</v>
      </c>
      <c r="G89" s="20">
        <v>200</v>
      </c>
      <c r="H89" s="23">
        <v>0</v>
      </c>
      <c r="I89" s="23">
        <v>0</v>
      </c>
      <c r="J89" s="23">
        <v>0</v>
      </c>
      <c r="K89" s="7" t="e">
        <f>#REF!+#REF!+#REF!+H89+I89+J89+#REF!</f>
        <v>#REF!</v>
      </c>
    </row>
    <row r="90" spans="1:11" s="1" customFormat="1" ht="33.75" customHeight="1">
      <c r="A90" s="70"/>
      <c r="B90" s="83"/>
      <c r="C90" s="83"/>
      <c r="D90" s="20">
        <v>805</v>
      </c>
      <c r="E90" s="37" t="s">
        <v>179</v>
      </c>
      <c r="F90" s="18" t="s">
        <v>53</v>
      </c>
      <c r="G90" s="20">
        <v>300</v>
      </c>
      <c r="H90" s="23">
        <v>67018.224</v>
      </c>
      <c r="I90" s="23">
        <v>57575.265</v>
      </c>
      <c r="J90" s="23">
        <v>52323.943</v>
      </c>
      <c r="K90" s="7"/>
    </row>
    <row r="91" spans="1:11" s="1" customFormat="1" ht="33.75" customHeight="1">
      <c r="A91" s="70"/>
      <c r="B91" s="83"/>
      <c r="C91" s="83"/>
      <c r="D91" s="20">
        <v>805</v>
      </c>
      <c r="E91" s="37" t="s">
        <v>179</v>
      </c>
      <c r="F91" s="18" t="s">
        <v>228</v>
      </c>
      <c r="G91" s="20">
        <v>300</v>
      </c>
      <c r="H91" s="23">
        <v>0</v>
      </c>
      <c r="I91" s="23">
        <v>0</v>
      </c>
      <c r="J91" s="23">
        <v>0</v>
      </c>
      <c r="K91" s="7" t="e">
        <f>#REF!+#REF!+#REF!+H91+I91+J91+#REF!</f>
        <v>#REF!</v>
      </c>
    </row>
    <row r="92" spans="1:11" s="1" customFormat="1" ht="41.25" customHeight="1">
      <c r="A92" s="70"/>
      <c r="B92" s="83"/>
      <c r="C92" s="83"/>
      <c r="D92" s="20">
        <v>805</v>
      </c>
      <c r="E92" s="37" t="s">
        <v>179</v>
      </c>
      <c r="F92" s="18" t="s">
        <v>53</v>
      </c>
      <c r="G92" s="20">
        <v>500</v>
      </c>
      <c r="H92" s="23">
        <v>106264.885</v>
      </c>
      <c r="I92" s="23">
        <v>102537.529</v>
      </c>
      <c r="J92" s="23">
        <v>97654.79</v>
      </c>
      <c r="K92" s="7"/>
    </row>
    <row r="93" spans="1:11" s="1" customFormat="1" ht="41.25" customHeight="1">
      <c r="A93" s="71"/>
      <c r="B93" s="84"/>
      <c r="C93" s="84"/>
      <c r="D93" s="20">
        <v>805</v>
      </c>
      <c r="E93" s="37" t="s">
        <v>179</v>
      </c>
      <c r="F93" s="18" t="s">
        <v>228</v>
      </c>
      <c r="G93" s="20">
        <v>500</v>
      </c>
      <c r="H93" s="23">
        <v>0</v>
      </c>
      <c r="I93" s="23">
        <v>0</v>
      </c>
      <c r="J93" s="23">
        <v>0</v>
      </c>
      <c r="K93" s="7" t="e">
        <f>#REF!+#REF!+#REF!+H93+I93+J93+#REF!</f>
        <v>#REF!</v>
      </c>
    </row>
    <row r="94" spans="1:11" s="1" customFormat="1" ht="27.75" customHeight="1">
      <c r="A94" s="87" t="s">
        <v>303</v>
      </c>
      <c r="B94" s="52" t="s">
        <v>190</v>
      </c>
      <c r="C94" s="36" t="s">
        <v>171</v>
      </c>
      <c r="D94" s="20">
        <v>805</v>
      </c>
      <c r="E94" s="37" t="s">
        <v>162</v>
      </c>
      <c r="F94" s="37" t="s">
        <v>162</v>
      </c>
      <c r="G94" s="20" t="s">
        <v>162</v>
      </c>
      <c r="H94" s="23">
        <f>H95+H97+H99</f>
        <v>932901</v>
      </c>
      <c r="I94" s="23">
        <f>I95+I97+I99</f>
        <v>615425</v>
      </c>
      <c r="J94" s="23">
        <f>J95+J97+J99</f>
        <v>561274.868</v>
      </c>
      <c r="K94" s="7"/>
    </row>
    <row r="95" spans="1:11" s="1" customFormat="1" ht="36" customHeight="1">
      <c r="A95" s="72"/>
      <c r="B95" s="99"/>
      <c r="C95" s="85" t="s">
        <v>173</v>
      </c>
      <c r="D95" s="20">
        <v>805</v>
      </c>
      <c r="E95" s="37" t="s">
        <v>179</v>
      </c>
      <c r="F95" s="18" t="s">
        <v>54</v>
      </c>
      <c r="G95" s="20">
        <v>200</v>
      </c>
      <c r="H95" s="23">
        <v>9120</v>
      </c>
      <c r="I95" s="23">
        <v>9120</v>
      </c>
      <c r="J95" s="23">
        <v>2749.886</v>
      </c>
      <c r="K95" s="7"/>
    </row>
    <row r="96" spans="1:11" s="1" customFormat="1" ht="36" customHeight="1">
      <c r="A96" s="72"/>
      <c r="B96" s="99"/>
      <c r="C96" s="86"/>
      <c r="D96" s="20">
        <v>805</v>
      </c>
      <c r="E96" s="37" t="s">
        <v>179</v>
      </c>
      <c r="F96" s="18" t="s">
        <v>229</v>
      </c>
      <c r="G96" s="20">
        <v>200</v>
      </c>
      <c r="H96" s="23">
        <v>0</v>
      </c>
      <c r="I96" s="23">
        <v>0</v>
      </c>
      <c r="J96" s="23">
        <v>0</v>
      </c>
      <c r="K96" s="7" t="e">
        <f>#REF!+#REF!+#REF!+H96+I96+J96+#REF!</f>
        <v>#REF!</v>
      </c>
    </row>
    <row r="97" spans="1:11" s="1" customFormat="1" ht="36" customHeight="1">
      <c r="A97" s="72"/>
      <c r="B97" s="86"/>
      <c r="C97" s="86"/>
      <c r="D97" s="20">
        <v>805</v>
      </c>
      <c r="E97" s="37" t="s">
        <v>179</v>
      </c>
      <c r="F97" s="18" t="s">
        <v>54</v>
      </c>
      <c r="G97" s="20">
        <v>300</v>
      </c>
      <c r="H97" s="23">
        <v>598928.518</v>
      </c>
      <c r="I97" s="23">
        <v>281452.518</v>
      </c>
      <c r="J97" s="23">
        <v>233672.5</v>
      </c>
      <c r="K97" s="7"/>
    </row>
    <row r="98" spans="1:11" s="1" customFormat="1" ht="36" customHeight="1">
      <c r="A98" s="72"/>
      <c r="B98" s="86"/>
      <c r="C98" s="86"/>
      <c r="D98" s="20">
        <v>805</v>
      </c>
      <c r="E98" s="37" t="s">
        <v>179</v>
      </c>
      <c r="F98" s="18" t="s">
        <v>229</v>
      </c>
      <c r="G98" s="20">
        <v>300</v>
      </c>
      <c r="H98" s="23">
        <v>0</v>
      </c>
      <c r="I98" s="23">
        <v>0</v>
      </c>
      <c r="J98" s="23">
        <v>0</v>
      </c>
      <c r="K98" s="7" t="e">
        <f>#REF!+#REF!+#REF!+H98+I98+J98+#REF!</f>
        <v>#REF!</v>
      </c>
    </row>
    <row r="99" spans="1:11" s="1" customFormat="1" ht="36" customHeight="1">
      <c r="A99" s="72"/>
      <c r="B99" s="86"/>
      <c r="C99" s="86"/>
      <c r="D99" s="20">
        <v>805</v>
      </c>
      <c r="E99" s="37" t="s">
        <v>179</v>
      </c>
      <c r="F99" s="18" t="s">
        <v>54</v>
      </c>
      <c r="G99" s="20">
        <v>500</v>
      </c>
      <c r="H99" s="23">
        <v>324852.482</v>
      </c>
      <c r="I99" s="23">
        <v>324852.482</v>
      </c>
      <c r="J99" s="23">
        <v>324852.482</v>
      </c>
      <c r="K99" s="7"/>
    </row>
    <row r="100" spans="1:11" s="1" customFormat="1" ht="36" customHeight="1">
      <c r="A100" s="71"/>
      <c r="B100" s="84"/>
      <c r="C100" s="84"/>
      <c r="D100" s="20">
        <v>805</v>
      </c>
      <c r="E100" s="37" t="s">
        <v>179</v>
      </c>
      <c r="F100" s="18" t="s">
        <v>229</v>
      </c>
      <c r="G100" s="20">
        <v>500</v>
      </c>
      <c r="H100" s="23">
        <v>0</v>
      </c>
      <c r="I100" s="23">
        <v>0</v>
      </c>
      <c r="J100" s="23">
        <v>0</v>
      </c>
      <c r="K100" s="7" t="e">
        <f>#REF!+#REF!+#REF!+H100+I100+J100+#REF!</f>
        <v>#REF!</v>
      </c>
    </row>
    <row r="101" spans="1:11" s="1" customFormat="1" ht="36" customHeight="1">
      <c r="A101" s="85" t="s">
        <v>391</v>
      </c>
      <c r="B101" s="85" t="s">
        <v>422</v>
      </c>
      <c r="C101" s="85" t="s">
        <v>173</v>
      </c>
      <c r="D101" s="20">
        <v>805</v>
      </c>
      <c r="E101" s="37" t="s">
        <v>179</v>
      </c>
      <c r="F101" s="18" t="s">
        <v>423</v>
      </c>
      <c r="G101" s="20" t="s">
        <v>162</v>
      </c>
      <c r="H101" s="23">
        <v>0</v>
      </c>
      <c r="I101" s="23">
        <v>0</v>
      </c>
      <c r="J101" s="23">
        <v>0</v>
      </c>
      <c r="K101" s="7"/>
    </row>
    <row r="102" spans="1:11" s="1" customFormat="1" ht="41.25" customHeight="1">
      <c r="A102" s="86"/>
      <c r="B102" s="86"/>
      <c r="C102" s="86"/>
      <c r="D102" s="20">
        <v>805</v>
      </c>
      <c r="E102" s="37" t="s">
        <v>179</v>
      </c>
      <c r="F102" s="18" t="s">
        <v>423</v>
      </c>
      <c r="G102" s="20">
        <v>300</v>
      </c>
      <c r="H102" s="23">
        <v>0</v>
      </c>
      <c r="I102" s="23">
        <v>0</v>
      </c>
      <c r="J102" s="23">
        <v>0</v>
      </c>
      <c r="K102" s="7"/>
    </row>
    <row r="103" spans="1:11" s="1" customFormat="1" ht="41.25" customHeight="1">
      <c r="A103" s="86"/>
      <c r="B103" s="86"/>
      <c r="C103" s="86"/>
      <c r="D103" s="20">
        <v>805</v>
      </c>
      <c r="E103" s="37" t="s">
        <v>179</v>
      </c>
      <c r="F103" s="18" t="s">
        <v>423</v>
      </c>
      <c r="G103" s="20">
        <v>500</v>
      </c>
      <c r="H103" s="23">
        <v>0</v>
      </c>
      <c r="I103" s="23">
        <v>0</v>
      </c>
      <c r="J103" s="23">
        <v>0</v>
      </c>
      <c r="K103" s="7"/>
    </row>
    <row r="104" spans="1:11" s="1" customFormat="1" ht="41.25" customHeight="1">
      <c r="A104" s="98"/>
      <c r="B104" s="98"/>
      <c r="C104" s="98"/>
      <c r="D104" s="20">
        <v>805</v>
      </c>
      <c r="E104" s="37" t="s">
        <v>179</v>
      </c>
      <c r="F104" s="18" t="s">
        <v>424</v>
      </c>
      <c r="G104" s="20" t="s">
        <v>162</v>
      </c>
      <c r="H104" s="23">
        <v>0</v>
      </c>
      <c r="I104" s="23">
        <f>I106+I107</f>
        <v>1169.54</v>
      </c>
      <c r="J104" s="23">
        <f>J106+J107</f>
        <v>1101.586</v>
      </c>
      <c r="K104" s="7"/>
    </row>
    <row r="105" spans="1:11" s="1" customFormat="1" ht="41.25" customHeight="1">
      <c r="A105" s="98"/>
      <c r="B105" s="98"/>
      <c r="C105" s="98"/>
      <c r="D105" s="20">
        <v>805</v>
      </c>
      <c r="E105" s="37" t="s">
        <v>179</v>
      </c>
      <c r="F105" s="18" t="s">
        <v>424</v>
      </c>
      <c r="G105" s="20">
        <v>200</v>
      </c>
      <c r="H105" s="23">
        <v>0</v>
      </c>
      <c r="I105" s="23">
        <v>0</v>
      </c>
      <c r="J105" s="23">
        <v>0</v>
      </c>
      <c r="K105" s="7"/>
    </row>
    <row r="106" spans="1:11" s="1" customFormat="1" ht="41.25" customHeight="1">
      <c r="A106" s="98"/>
      <c r="B106" s="98"/>
      <c r="C106" s="98"/>
      <c r="D106" s="20">
        <v>805</v>
      </c>
      <c r="E106" s="37" t="s">
        <v>179</v>
      </c>
      <c r="F106" s="18" t="s">
        <v>424</v>
      </c>
      <c r="G106" s="20">
        <v>300</v>
      </c>
      <c r="H106" s="23">
        <v>0</v>
      </c>
      <c r="I106" s="23">
        <v>319.172</v>
      </c>
      <c r="J106" s="23">
        <v>293.736</v>
      </c>
      <c r="K106" s="7"/>
    </row>
    <row r="107" spans="1:11" s="1" customFormat="1" ht="41.25" customHeight="1">
      <c r="A107" s="98"/>
      <c r="B107" s="98"/>
      <c r="C107" s="98"/>
      <c r="D107" s="20">
        <v>805</v>
      </c>
      <c r="E107" s="37" t="s">
        <v>179</v>
      </c>
      <c r="F107" s="18" t="s">
        <v>424</v>
      </c>
      <c r="G107" s="20">
        <v>500</v>
      </c>
      <c r="H107" s="23">
        <v>0</v>
      </c>
      <c r="I107" s="23">
        <v>850.368</v>
      </c>
      <c r="J107" s="23">
        <v>807.85</v>
      </c>
      <c r="K107" s="7"/>
    </row>
    <row r="108" spans="1:11" s="1" customFormat="1" ht="41.25" customHeight="1">
      <c r="A108" s="98"/>
      <c r="B108" s="98"/>
      <c r="C108" s="98"/>
      <c r="D108" s="20">
        <v>805</v>
      </c>
      <c r="E108" s="37" t="s">
        <v>179</v>
      </c>
      <c r="F108" s="18" t="s">
        <v>443</v>
      </c>
      <c r="G108" s="20" t="s">
        <v>162</v>
      </c>
      <c r="H108" s="23">
        <v>0</v>
      </c>
      <c r="I108" s="23">
        <f>I109</f>
        <v>3</v>
      </c>
      <c r="J108" s="23">
        <f>J109</f>
        <v>2.345</v>
      </c>
      <c r="K108" s="7"/>
    </row>
    <row r="109" spans="1:11" s="1" customFormat="1" ht="41.25" customHeight="1">
      <c r="A109" s="98"/>
      <c r="B109" s="98"/>
      <c r="C109" s="98"/>
      <c r="D109" s="20">
        <v>805</v>
      </c>
      <c r="E109" s="37" t="s">
        <v>179</v>
      </c>
      <c r="F109" s="18" t="s">
        <v>443</v>
      </c>
      <c r="G109" s="20">
        <v>200</v>
      </c>
      <c r="H109" s="23">
        <v>0</v>
      </c>
      <c r="I109" s="23">
        <v>3</v>
      </c>
      <c r="J109" s="23">
        <v>2.345</v>
      </c>
      <c r="K109" s="7"/>
    </row>
    <row r="110" spans="1:14" s="1" customFormat="1" ht="41.25" customHeight="1">
      <c r="A110" s="87" t="s">
        <v>425</v>
      </c>
      <c r="B110" s="85" t="s">
        <v>392</v>
      </c>
      <c r="C110" s="85" t="s">
        <v>173</v>
      </c>
      <c r="D110" s="20">
        <v>805</v>
      </c>
      <c r="E110" s="37" t="s">
        <v>179</v>
      </c>
      <c r="F110" s="18" t="s">
        <v>393</v>
      </c>
      <c r="G110" s="20" t="s">
        <v>162</v>
      </c>
      <c r="H110" s="23">
        <f>H111+H112+H113</f>
        <v>23538.231</v>
      </c>
      <c r="I110" s="23">
        <f>I111+I112+I113</f>
        <v>0</v>
      </c>
      <c r="J110" s="23">
        <f>J111+J112+J113</f>
        <v>0</v>
      </c>
      <c r="K110" s="7" t="e">
        <f>#REF!+#REF!+#REF!+H110+I110+J110+#REF!</f>
        <v>#REF!</v>
      </c>
      <c r="N110" s="5"/>
    </row>
    <row r="111" spans="1:11" s="1" customFormat="1" ht="36" customHeight="1">
      <c r="A111" s="72"/>
      <c r="B111" s="86"/>
      <c r="C111" s="86"/>
      <c r="D111" s="20">
        <v>805</v>
      </c>
      <c r="E111" s="37" t="s">
        <v>179</v>
      </c>
      <c r="F111" s="18" t="s">
        <v>393</v>
      </c>
      <c r="G111" s="20">
        <v>200</v>
      </c>
      <c r="H111" s="23">
        <v>247.343</v>
      </c>
      <c r="I111" s="23">
        <v>0</v>
      </c>
      <c r="J111" s="23">
        <v>0</v>
      </c>
      <c r="K111" s="7" t="e">
        <f>#REF!+#REF!+#REF!+H111+I111+J111+#REF!</f>
        <v>#REF!</v>
      </c>
    </row>
    <row r="112" spans="1:11" s="1" customFormat="1" ht="45" customHeight="1">
      <c r="A112" s="72"/>
      <c r="B112" s="86"/>
      <c r="C112" s="86"/>
      <c r="D112" s="20">
        <v>805</v>
      </c>
      <c r="E112" s="37" t="s">
        <v>179</v>
      </c>
      <c r="F112" s="18" t="s">
        <v>393</v>
      </c>
      <c r="G112" s="20">
        <v>300</v>
      </c>
      <c r="H112" s="23">
        <v>13974.313</v>
      </c>
      <c r="I112" s="23">
        <v>0</v>
      </c>
      <c r="J112" s="23">
        <v>0</v>
      </c>
      <c r="K112" s="7" t="e">
        <f>#REF!+#REF!+#REF!+H112+I112+J112+#REF!</f>
        <v>#REF!</v>
      </c>
    </row>
    <row r="113" spans="1:11" s="1" customFormat="1" ht="41.25" customHeight="1">
      <c r="A113" s="71"/>
      <c r="B113" s="84"/>
      <c r="C113" s="84"/>
      <c r="D113" s="20">
        <v>805</v>
      </c>
      <c r="E113" s="37" t="s">
        <v>179</v>
      </c>
      <c r="F113" s="18" t="s">
        <v>393</v>
      </c>
      <c r="G113" s="20">
        <v>500</v>
      </c>
      <c r="H113" s="23">
        <v>9316.575</v>
      </c>
      <c r="I113" s="23">
        <v>0</v>
      </c>
      <c r="J113" s="23">
        <v>0</v>
      </c>
      <c r="K113" s="7" t="e">
        <f>#REF!+#REF!+#REF!+H113+I113+J113+#REF!</f>
        <v>#REF!</v>
      </c>
    </row>
    <row r="114" spans="1:11" s="1" customFormat="1" ht="39.75" customHeight="1">
      <c r="A114" s="87" t="s">
        <v>304</v>
      </c>
      <c r="B114" s="52" t="s">
        <v>377</v>
      </c>
      <c r="C114" s="86" t="s">
        <v>173</v>
      </c>
      <c r="D114" s="20">
        <v>805</v>
      </c>
      <c r="E114" s="20" t="s">
        <v>162</v>
      </c>
      <c r="F114" s="20" t="s">
        <v>162</v>
      </c>
      <c r="G114" s="20" t="s">
        <v>162</v>
      </c>
      <c r="H114" s="38">
        <f>SUM(H115:H117)</f>
        <v>83337.8</v>
      </c>
      <c r="I114" s="38">
        <f>SUM(I115:I117)</f>
        <v>83337.8</v>
      </c>
      <c r="J114" s="38">
        <f>SUM(J115:J117)</f>
        <v>81417.48400000001</v>
      </c>
      <c r="K114" s="7" t="e">
        <f>#REF!+#REF!+#REF!+H114+I114+J114+#REF!</f>
        <v>#REF!</v>
      </c>
    </row>
    <row r="115" spans="1:11" s="1" customFormat="1" ht="39" customHeight="1">
      <c r="A115" s="70"/>
      <c r="B115" s="83"/>
      <c r="C115" s="86"/>
      <c r="D115" s="20">
        <v>805</v>
      </c>
      <c r="E115" s="37" t="s">
        <v>179</v>
      </c>
      <c r="F115" s="18" t="s">
        <v>55</v>
      </c>
      <c r="G115" s="20">
        <v>200</v>
      </c>
      <c r="H115" s="23">
        <v>50</v>
      </c>
      <c r="I115" s="23">
        <v>50</v>
      </c>
      <c r="J115" s="23">
        <v>12.903</v>
      </c>
      <c r="K115" s="7"/>
    </row>
    <row r="116" spans="1:11" s="1" customFormat="1" ht="37.5" customHeight="1">
      <c r="A116" s="70"/>
      <c r="B116" s="83"/>
      <c r="C116" s="86"/>
      <c r="D116" s="20">
        <v>805</v>
      </c>
      <c r="E116" s="37" t="s">
        <v>179</v>
      </c>
      <c r="F116" s="18" t="s">
        <v>230</v>
      </c>
      <c r="G116" s="20">
        <v>200</v>
      </c>
      <c r="H116" s="23">
        <v>0</v>
      </c>
      <c r="I116" s="23">
        <v>0</v>
      </c>
      <c r="J116" s="23">
        <v>0</v>
      </c>
      <c r="K116" s="7" t="e">
        <f>#REF!+#REF!+#REF!+H116+I116+J116+#REF!</f>
        <v>#REF!</v>
      </c>
    </row>
    <row r="117" spans="1:11" s="1" customFormat="1" ht="42" customHeight="1">
      <c r="A117" s="70"/>
      <c r="B117" s="83"/>
      <c r="C117" s="86"/>
      <c r="D117" s="20">
        <v>805</v>
      </c>
      <c r="E117" s="37" t="s">
        <v>179</v>
      </c>
      <c r="F117" s="18" t="s">
        <v>55</v>
      </c>
      <c r="G117" s="20">
        <v>300</v>
      </c>
      <c r="H117" s="23">
        <v>83287.8</v>
      </c>
      <c r="I117" s="23">
        <v>83287.8</v>
      </c>
      <c r="J117" s="23">
        <v>81404.581</v>
      </c>
      <c r="K117" s="7"/>
    </row>
    <row r="118" spans="1:11" s="1" customFormat="1" ht="35.25" customHeight="1">
      <c r="A118" s="71"/>
      <c r="B118" s="84"/>
      <c r="C118" s="84"/>
      <c r="D118" s="20">
        <v>805</v>
      </c>
      <c r="E118" s="37" t="s">
        <v>179</v>
      </c>
      <c r="F118" s="18" t="s">
        <v>230</v>
      </c>
      <c r="G118" s="20">
        <v>300</v>
      </c>
      <c r="H118" s="23">
        <v>0</v>
      </c>
      <c r="I118" s="23">
        <v>0</v>
      </c>
      <c r="J118" s="23">
        <v>0</v>
      </c>
      <c r="K118" s="7" t="e">
        <f>#REF!+#REF!+#REF!+H118+I118+J118+#REF!</f>
        <v>#REF!</v>
      </c>
    </row>
    <row r="119" spans="1:11" s="1" customFormat="1" ht="28.5" customHeight="1">
      <c r="A119" s="87" t="s">
        <v>305</v>
      </c>
      <c r="B119" s="52" t="s">
        <v>56</v>
      </c>
      <c r="C119" s="85" t="s">
        <v>173</v>
      </c>
      <c r="D119" s="20">
        <v>805</v>
      </c>
      <c r="E119" s="20" t="s">
        <v>162</v>
      </c>
      <c r="F119" s="20" t="s">
        <v>162</v>
      </c>
      <c r="G119" s="20" t="s">
        <v>162</v>
      </c>
      <c r="H119" s="38">
        <f>H120</f>
        <v>144</v>
      </c>
      <c r="I119" s="38">
        <f>I120</f>
        <v>144</v>
      </c>
      <c r="J119" s="38">
        <f>J120</f>
        <v>85.847</v>
      </c>
      <c r="K119" s="7" t="e">
        <f>#REF!+#REF!+#REF!+H119+I119+J119+#REF!</f>
        <v>#REF!</v>
      </c>
    </row>
    <row r="120" spans="1:11" s="1" customFormat="1" ht="46.5" customHeight="1">
      <c r="A120" s="70"/>
      <c r="B120" s="83"/>
      <c r="C120" s="83"/>
      <c r="D120" s="20">
        <v>805</v>
      </c>
      <c r="E120" s="37" t="s">
        <v>179</v>
      </c>
      <c r="F120" s="18" t="s">
        <v>57</v>
      </c>
      <c r="G120" s="20">
        <v>300</v>
      </c>
      <c r="H120" s="23">
        <v>144</v>
      </c>
      <c r="I120" s="23">
        <v>144</v>
      </c>
      <c r="J120" s="23">
        <v>85.847</v>
      </c>
      <c r="K120" s="7"/>
    </row>
    <row r="121" spans="1:11" s="1" customFormat="1" ht="53.25" customHeight="1">
      <c r="A121" s="71"/>
      <c r="B121" s="84"/>
      <c r="C121" s="84"/>
      <c r="D121" s="20">
        <v>805</v>
      </c>
      <c r="E121" s="37" t="s">
        <v>179</v>
      </c>
      <c r="F121" s="18" t="s">
        <v>287</v>
      </c>
      <c r="G121" s="20">
        <v>300</v>
      </c>
      <c r="H121" s="23">
        <v>0</v>
      </c>
      <c r="I121" s="23">
        <v>0</v>
      </c>
      <c r="J121" s="23">
        <v>0</v>
      </c>
      <c r="K121" s="7" t="e">
        <f>#REF!+#REF!+#REF!+H121+I121+J121+#REF!</f>
        <v>#REF!</v>
      </c>
    </row>
    <row r="122" spans="1:11" s="1" customFormat="1" ht="27" customHeight="1">
      <c r="A122" s="87" t="s">
        <v>306</v>
      </c>
      <c r="B122" s="52" t="s">
        <v>58</v>
      </c>
      <c r="C122" s="85" t="s">
        <v>173</v>
      </c>
      <c r="D122" s="20">
        <v>805</v>
      </c>
      <c r="E122" s="20" t="s">
        <v>162</v>
      </c>
      <c r="F122" s="20" t="s">
        <v>162</v>
      </c>
      <c r="G122" s="20" t="s">
        <v>162</v>
      </c>
      <c r="H122" s="23">
        <f>SUM(H123:H127)</f>
        <v>19163.575</v>
      </c>
      <c r="I122" s="23">
        <f>SUM(I123:I127)</f>
        <v>18703.552</v>
      </c>
      <c r="J122" s="23">
        <f>SUM(J123:J127)</f>
        <v>18211.697</v>
      </c>
      <c r="K122" s="7" t="e">
        <f>#REF!+#REF!+#REF!+H122+I122+J122+#REF!</f>
        <v>#REF!</v>
      </c>
    </row>
    <row r="123" spans="1:11" s="1" customFormat="1" ht="34.5" customHeight="1">
      <c r="A123" s="70"/>
      <c r="B123" s="83"/>
      <c r="C123" s="83"/>
      <c r="D123" s="20">
        <v>805</v>
      </c>
      <c r="E123" s="20">
        <v>1003</v>
      </c>
      <c r="F123" s="18" t="s">
        <v>59</v>
      </c>
      <c r="G123" s="20">
        <v>200</v>
      </c>
      <c r="H123" s="38">
        <v>28.897</v>
      </c>
      <c r="I123" s="38">
        <v>57.997</v>
      </c>
      <c r="J123" s="38">
        <v>34.334</v>
      </c>
      <c r="K123" s="7"/>
    </row>
    <row r="124" spans="1:11" s="1" customFormat="1" ht="34.5" customHeight="1">
      <c r="A124" s="70"/>
      <c r="B124" s="83"/>
      <c r="C124" s="83"/>
      <c r="D124" s="20">
        <v>805</v>
      </c>
      <c r="E124" s="20">
        <v>1003</v>
      </c>
      <c r="F124" s="18" t="s">
        <v>231</v>
      </c>
      <c r="G124" s="20">
        <v>200</v>
      </c>
      <c r="H124" s="23">
        <v>0</v>
      </c>
      <c r="I124" s="23">
        <v>0</v>
      </c>
      <c r="J124" s="23">
        <v>0</v>
      </c>
      <c r="K124" s="7" t="e">
        <f>#REF!+#REF!+#REF!+H124+I124+J124+#REF!</f>
        <v>#REF!</v>
      </c>
    </row>
    <row r="125" spans="1:11" s="1" customFormat="1" ht="34.5" customHeight="1">
      <c r="A125" s="70"/>
      <c r="B125" s="83"/>
      <c r="C125" s="83"/>
      <c r="D125" s="20">
        <v>805</v>
      </c>
      <c r="E125" s="20">
        <v>1003</v>
      </c>
      <c r="F125" s="18" t="s">
        <v>59</v>
      </c>
      <c r="G125" s="20">
        <v>300</v>
      </c>
      <c r="H125" s="38">
        <v>2883.284</v>
      </c>
      <c r="I125" s="38">
        <v>2983.484</v>
      </c>
      <c r="J125" s="38">
        <v>2859.69</v>
      </c>
      <c r="K125" s="7"/>
    </row>
    <row r="126" spans="1:11" s="1" customFormat="1" ht="34.5" customHeight="1">
      <c r="A126" s="70"/>
      <c r="B126" s="83"/>
      <c r="C126" s="83"/>
      <c r="D126" s="20">
        <v>805</v>
      </c>
      <c r="E126" s="20">
        <v>1003</v>
      </c>
      <c r="F126" s="18" t="s">
        <v>231</v>
      </c>
      <c r="G126" s="20">
        <v>300</v>
      </c>
      <c r="H126" s="23">
        <v>0</v>
      </c>
      <c r="I126" s="23">
        <v>0</v>
      </c>
      <c r="J126" s="23">
        <v>0</v>
      </c>
      <c r="K126" s="7" t="e">
        <f>#REF!+#REF!+#REF!+H126+I126+J126+#REF!</f>
        <v>#REF!</v>
      </c>
    </row>
    <row r="127" spans="1:11" s="1" customFormat="1" ht="34.5" customHeight="1">
      <c r="A127" s="70"/>
      <c r="B127" s="83"/>
      <c r="C127" s="83"/>
      <c r="D127" s="20">
        <v>805</v>
      </c>
      <c r="E127" s="20">
        <v>1003</v>
      </c>
      <c r="F127" s="18" t="s">
        <v>59</v>
      </c>
      <c r="G127" s="20">
        <v>500</v>
      </c>
      <c r="H127" s="38">
        <v>16251.394</v>
      </c>
      <c r="I127" s="38">
        <v>15662.071</v>
      </c>
      <c r="J127" s="38">
        <v>15317.673</v>
      </c>
      <c r="K127" s="7"/>
    </row>
    <row r="128" spans="1:11" s="1" customFormat="1" ht="34.5" customHeight="1">
      <c r="A128" s="71"/>
      <c r="B128" s="84"/>
      <c r="C128" s="84"/>
      <c r="D128" s="20">
        <v>805</v>
      </c>
      <c r="E128" s="20">
        <v>1003</v>
      </c>
      <c r="F128" s="18" t="s">
        <v>231</v>
      </c>
      <c r="G128" s="20">
        <v>500</v>
      </c>
      <c r="H128" s="23">
        <v>0</v>
      </c>
      <c r="I128" s="23">
        <v>0</v>
      </c>
      <c r="J128" s="23">
        <v>0</v>
      </c>
      <c r="K128" s="7" t="e">
        <f>#REF!+#REF!+#REF!+H128+I128+J128+#REF!</f>
        <v>#REF!</v>
      </c>
    </row>
    <row r="129" spans="1:11" s="1" customFormat="1" ht="20.25" customHeight="1">
      <c r="A129" s="87" t="s">
        <v>347</v>
      </c>
      <c r="B129" s="52" t="s">
        <v>60</v>
      </c>
      <c r="C129" s="85" t="s">
        <v>173</v>
      </c>
      <c r="D129" s="20">
        <v>805</v>
      </c>
      <c r="E129" s="37" t="s">
        <v>162</v>
      </c>
      <c r="F129" s="37" t="s">
        <v>162</v>
      </c>
      <c r="G129" s="20" t="s">
        <v>162</v>
      </c>
      <c r="H129" s="23">
        <f>SUM(H130:H132)</f>
        <v>8863.058</v>
      </c>
      <c r="I129" s="23">
        <f>SUM(I130:I132)</f>
        <v>7492.78</v>
      </c>
      <c r="J129" s="23">
        <f>SUM(J130:J132)</f>
        <v>7350.405</v>
      </c>
      <c r="K129" s="7" t="e">
        <f>#REF!+#REF!+#REF!+H129+I129+J129+#REF!</f>
        <v>#REF!</v>
      </c>
    </row>
    <row r="130" spans="1:11" s="1" customFormat="1" ht="33" customHeight="1">
      <c r="A130" s="70"/>
      <c r="B130" s="83"/>
      <c r="C130" s="83"/>
      <c r="D130" s="20">
        <v>805</v>
      </c>
      <c r="E130" s="37" t="s">
        <v>179</v>
      </c>
      <c r="F130" s="18" t="s">
        <v>61</v>
      </c>
      <c r="G130" s="20">
        <v>200</v>
      </c>
      <c r="H130" s="38">
        <v>50</v>
      </c>
      <c r="I130" s="38">
        <v>85</v>
      </c>
      <c r="J130" s="38">
        <v>75.066</v>
      </c>
      <c r="K130" s="7"/>
    </row>
    <row r="131" spans="1:11" s="1" customFormat="1" ht="33" customHeight="1">
      <c r="A131" s="70"/>
      <c r="B131" s="83"/>
      <c r="C131" s="83"/>
      <c r="D131" s="20">
        <v>805</v>
      </c>
      <c r="E131" s="37" t="s">
        <v>179</v>
      </c>
      <c r="F131" s="18" t="s">
        <v>232</v>
      </c>
      <c r="G131" s="20">
        <v>200</v>
      </c>
      <c r="H131" s="23">
        <v>0</v>
      </c>
      <c r="I131" s="23">
        <v>0</v>
      </c>
      <c r="J131" s="23">
        <v>0</v>
      </c>
      <c r="K131" s="7" t="e">
        <f>#REF!+#REF!+#REF!+H131+I131+J131+#REF!</f>
        <v>#REF!</v>
      </c>
    </row>
    <row r="132" spans="1:11" s="1" customFormat="1" ht="33" customHeight="1">
      <c r="A132" s="70"/>
      <c r="B132" s="83"/>
      <c r="C132" s="83"/>
      <c r="D132" s="20">
        <v>805</v>
      </c>
      <c r="E132" s="37" t="s">
        <v>179</v>
      </c>
      <c r="F132" s="18" t="s">
        <v>61</v>
      </c>
      <c r="G132" s="20">
        <v>300</v>
      </c>
      <c r="H132" s="38">
        <v>8813.058</v>
      </c>
      <c r="I132" s="38">
        <v>7407.78</v>
      </c>
      <c r="J132" s="38">
        <v>7275.339</v>
      </c>
      <c r="K132" s="7"/>
    </row>
    <row r="133" spans="1:11" s="1" customFormat="1" ht="33" customHeight="1">
      <c r="A133" s="71"/>
      <c r="B133" s="84"/>
      <c r="C133" s="84"/>
      <c r="D133" s="20">
        <v>805</v>
      </c>
      <c r="E133" s="37" t="s">
        <v>179</v>
      </c>
      <c r="F133" s="18" t="s">
        <v>232</v>
      </c>
      <c r="G133" s="20">
        <v>300</v>
      </c>
      <c r="H133" s="23">
        <v>0</v>
      </c>
      <c r="I133" s="23">
        <v>0</v>
      </c>
      <c r="J133" s="23">
        <v>0</v>
      </c>
      <c r="K133" s="7" t="e">
        <f>#REF!+#REF!+#REF!+H133+I133+J133+#REF!</f>
        <v>#REF!</v>
      </c>
    </row>
    <row r="134" spans="1:11" s="1" customFormat="1" ht="18.75" customHeight="1">
      <c r="A134" s="87" t="s">
        <v>307</v>
      </c>
      <c r="B134" s="82" t="s">
        <v>378</v>
      </c>
      <c r="C134" s="86" t="s">
        <v>173</v>
      </c>
      <c r="D134" s="20">
        <v>805</v>
      </c>
      <c r="E134" s="20" t="s">
        <v>162</v>
      </c>
      <c r="F134" s="20" t="s">
        <v>162</v>
      </c>
      <c r="G134" s="20" t="s">
        <v>162</v>
      </c>
      <c r="H134" s="38">
        <f>SUM(H135:H139)</f>
        <v>269083.99600000004</v>
      </c>
      <c r="I134" s="38">
        <f>SUM(I135:I139)</f>
        <v>321065.323</v>
      </c>
      <c r="J134" s="38">
        <f>SUM(J135:J139)</f>
        <v>319354.976</v>
      </c>
      <c r="K134" s="7" t="e">
        <f>#REF!+#REF!+#REF!+H134+I134+J134+#REF!</f>
        <v>#REF!</v>
      </c>
    </row>
    <row r="135" spans="1:11" s="1" customFormat="1" ht="33" customHeight="1">
      <c r="A135" s="70"/>
      <c r="B135" s="83"/>
      <c r="C135" s="86"/>
      <c r="D135" s="20">
        <v>805</v>
      </c>
      <c r="E135" s="37" t="s">
        <v>179</v>
      </c>
      <c r="F135" s="18" t="s">
        <v>62</v>
      </c>
      <c r="G135" s="20">
        <v>200</v>
      </c>
      <c r="H135" s="38">
        <v>1923.007</v>
      </c>
      <c r="I135" s="38">
        <v>3035.675</v>
      </c>
      <c r="J135" s="38">
        <v>2948.639</v>
      </c>
      <c r="K135" s="7"/>
    </row>
    <row r="136" spans="1:11" s="1" customFormat="1" ht="33" customHeight="1">
      <c r="A136" s="70"/>
      <c r="B136" s="83"/>
      <c r="C136" s="86"/>
      <c r="D136" s="20">
        <v>805</v>
      </c>
      <c r="E136" s="37" t="s">
        <v>179</v>
      </c>
      <c r="F136" s="18" t="s">
        <v>233</v>
      </c>
      <c r="G136" s="20">
        <v>200</v>
      </c>
      <c r="H136" s="23">
        <v>0</v>
      </c>
      <c r="I136" s="23">
        <v>0</v>
      </c>
      <c r="J136" s="23">
        <v>0</v>
      </c>
      <c r="K136" s="7" t="e">
        <f>#REF!+#REF!+#REF!+H136+I136+J136+#REF!</f>
        <v>#REF!</v>
      </c>
    </row>
    <row r="137" spans="1:11" s="1" customFormat="1" ht="33" customHeight="1">
      <c r="A137" s="70"/>
      <c r="B137" s="83"/>
      <c r="C137" s="86"/>
      <c r="D137" s="20">
        <v>805</v>
      </c>
      <c r="E137" s="37" t="s">
        <v>179</v>
      </c>
      <c r="F137" s="18" t="s">
        <v>62</v>
      </c>
      <c r="G137" s="20">
        <v>300</v>
      </c>
      <c r="H137" s="38">
        <v>177776.217</v>
      </c>
      <c r="I137" s="38">
        <v>196284.914</v>
      </c>
      <c r="J137" s="38">
        <v>196279.601</v>
      </c>
      <c r="K137" s="7"/>
    </row>
    <row r="138" spans="1:11" s="1" customFormat="1" ht="33" customHeight="1">
      <c r="A138" s="70"/>
      <c r="B138" s="83"/>
      <c r="C138" s="86"/>
      <c r="D138" s="20">
        <v>805</v>
      </c>
      <c r="E138" s="37" t="s">
        <v>179</v>
      </c>
      <c r="F138" s="18" t="s">
        <v>233</v>
      </c>
      <c r="G138" s="20">
        <v>300</v>
      </c>
      <c r="H138" s="23">
        <v>0</v>
      </c>
      <c r="I138" s="23">
        <v>0</v>
      </c>
      <c r="J138" s="23">
        <v>0</v>
      </c>
      <c r="K138" s="7" t="e">
        <f>#REF!+#REF!+#REF!+H138+I138+J138+#REF!</f>
        <v>#REF!</v>
      </c>
    </row>
    <row r="139" spans="1:11" s="1" customFormat="1" ht="33" customHeight="1">
      <c r="A139" s="70"/>
      <c r="B139" s="83"/>
      <c r="C139" s="86"/>
      <c r="D139" s="20">
        <v>805</v>
      </c>
      <c r="E139" s="37" t="s">
        <v>179</v>
      </c>
      <c r="F139" s="18" t="s">
        <v>62</v>
      </c>
      <c r="G139" s="20">
        <v>500</v>
      </c>
      <c r="H139" s="38">
        <v>89384.772</v>
      </c>
      <c r="I139" s="38">
        <v>121744.734</v>
      </c>
      <c r="J139" s="38">
        <v>120126.736</v>
      </c>
      <c r="K139" s="7"/>
    </row>
    <row r="140" spans="1:11" s="1" customFormat="1" ht="33" customHeight="1">
      <c r="A140" s="71"/>
      <c r="B140" s="84"/>
      <c r="C140" s="84"/>
      <c r="D140" s="20">
        <v>805</v>
      </c>
      <c r="E140" s="37" t="s">
        <v>179</v>
      </c>
      <c r="F140" s="18" t="s">
        <v>233</v>
      </c>
      <c r="G140" s="20">
        <v>500</v>
      </c>
      <c r="H140" s="23">
        <v>0</v>
      </c>
      <c r="I140" s="23">
        <v>0</v>
      </c>
      <c r="J140" s="23">
        <v>0</v>
      </c>
      <c r="K140" s="7" t="e">
        <f>#REF!+#REF!+#REF!+H140+I140+J140+#REF!</f>
        <v>#REF!</v>
      </c>
    </row>
    <row r="141" spans="1:11" s="1" customFormat="1" ht="30" customHeight="1">
      <c r="A141" s="87" t="s">
        <v>308</v>
      </c>
      <c r="B141" s="82" t="s">
        <v>63</v>
      </c>
      <c r="C141" s="85" t="s">
        <v>173</v>
      </c>
      <c r="D141" s="20">
        <v>805</v>
      </c>
      <c r="E141" s="20" t="s">
        <v>162</v>
      </c>
      <c r="F141" s="20" t="s">
        <v>162</v>
      </c>
      <c r="G141" s="20" t="s">
        <v>162</v>
      </c>
      <c r="H141" s="23">
        <f>SUM(H142:H144)</f>
        <v>0</v>
      </c>
      <c r="I141" s="23">
        <f>SUM(I142:I144)</f>
        <v>19.999</v>
      </c>
      <c r="J141" s="23">
        <f>SUM(J142:J144)</f>
        <v>19.685</v>
      </c>
      <c r="K141" s="7" t="e">
        <f>#REF!+#REF!+#REF!+H141+I141+J141+#REF!</f>
        <v>#REF!</v>
      </c>
    </row>
    <row r="142" spans="1:11" s="1" customFormat="1" ht="40.5" customHeight="1">
      <c r="A142" s="70"/>
      <c r="B142" s="83"/>
      <c r="C142" s="83"/>
      <c r="D142" s="20">
        <v>805</v>
      </c>
      <c r="E142" s="37" t="s">
        <v>179</v>
      </c>
      <c r="F142" s="18" t="s">
        <v>64</v>
      </c>
      <c r="G142" s="20">
        <v>200</v>
      </c>
      <c r="H142" s="38">
        <v>0</v>
      </c>
      <c r="I142" s="38">
        <v>0.314</v>
      </c>
      <c r="J142" s="38" t="s">
        <v>348</v>
      </c>
      <c r="K142" s="7"/>
    </row>
    <row r="143" spans="1:11" s="1" customFormat="1" ht="40.5" customHeight="1">
      <c r="A143" s="70"/>
      <c r="B143" s="83"/>
      <c r="C143" s="83"/>
      <c r="D143" s="20">
        <v>805</v>
      </c>
      <c r="E143" s="37" t="s">
        <v>179</v>
      </c>
      <c r="F143" s="18" t="s">
        <v>64</v>
      </c>
      <c r="G143" s="20">
        <v>300</v>
      </c>
      <c r="H143" s="38">
        <v>0</v>
      </c>
      <c r="I143" s="38" t="s">
        <v>348</v>
      </c>
      <c r="J143" s="38" t="s">
        <v>348</v>
      </c>
      <c r="K143" s="7"/>
    </row>
    <row r="144" spans="1:11" s="1" customFormat="1" ht="40.5" customHeight="1">
      <c r="A144" s="71"/>
      <c r="B144" s="84"/>
      <c r="C144" s="84"/>
      <c r="D144" s="20">
        <v>805</v>
      </c>
      <c r="E144" s="37" t="s">
        <v>179</v>
      </c>
      <c r="F144" s="18" t="s">
        <v>234</v>
      </c>
      <c r="G144" s="20">
        <v>300</v>
      </c>
      <c r="H144" s="23">
        <v>0</v>
      </c>
      <c r="I144" s="23">
        <v>19.685</v>
      </c>
      <c r="J144" s="23">
        <v>19.685</v>
      </c>
      <c r="K144" s="7" t="e">
        <f>#REF!+#REF!+#REF!+H144+I144+J144+#REF!</f>
        <v>#REF!</v>
      </c>
    </row>
    <row r="145" spans="1:11" s="1" customFormat="1" ht="32.25" customHeight="1">
      <c r="A145" s="87" t="s">
        <v>309</v>
      </c>
      <c r="B145" s="52" t="s">
        <v>65</v>
      </c>
      <c r="C145" s="85" t="s">
        <v>173</v>
      </c>
      <c r="D145" s="20">
        <v>805</v>
      </c>
      <c r="E145" s="20" t="s">
        <v>162</v>
      </c>
      <c r="F145" s="20" t="s">
        <v>162</v>
      </c>
      <c r="G145" s="20" t="s">
        <v>162</v>
      </c>
      <c r="H145" s="23">
        <f>H146+H147</f>
        <v>29752.33</v>
      </c>
      <c r="I145" s="23">
        <f>I146+I147</f>
        <v>25320.811</v>
      </c>
      <c r="J145" s="23">
        <f>J146+J147</f>
        <v>25320.811</v>
      </c>
      <c r="K145" s="7" t="e">
        <f>#REF!+#REF!+#REF!+H145+I145+J145+#REF!</f>
        <v>#REF!</v>
      </c>
    </row>
    <row r="146" spans="1:11" s="1" customFormat="1" ht="44.25" customHeight="1">
      <c r="A146" s="70"/>
      <c r="B146" s="83"/>
      <c r="C146" s="83"/>
      <c r="D146" s="20">
        <v>805</v>
      </c>
      <c r="E146" s="37" t="s">
        <v>179</v>
      </c>
      <c r="F146" s="18" t="s">
        <v>66</v>
      </c>
      <c r="G146" s="20">
        <v>500</v>
      </c>
      <c r="H146" s="38">
        <v>29752.33</v>
      </c>
      <c r="I146" s="38">
        <v>25320.811</v>
      </c>
      <c r="J146" s="38">
        <v>25320.811</v>
      </c>
      <c r="K146" s="7"/>
    </row>
    <row r="147" spans="1:11" s="1" customFormat="1" ht="40.5" customHeight="1">
      <c r="A147" s="71"/>
      <c r="B147" s="84"/>
      <c r="C147" s="84"/>
      <c r="D147" s="20">
        <v>805</v>
      </c>
      <c r="E147" s="37" t="s">
        <v>179</v>
      </c>
      <c r="F147" s="18" t="s">
        <v>235</v>
      </c>
      <c r="G147" s="20">
        <v>500</v>
      </c>
      <c r="H147" s="23">
        <v>0</v>
      </c>
      <c r="I147" s="23">
        <v>0</v>
      </c>
      <c r="J147" s="23">
        <v>0</v>
      </c>
      <c r="K147" s="7" t="e">
        <f>#REF!+#REF!+#REF!+H147+I147+J147+#REF!</f>
        <v>#REF!</v>
      </c>
    </row>
    <row r="148" spans="1:11" s="1" customFormat="1" ht="44.25" customHeight="1">
      <c r="A148" s="87" t="s">
        <v>349</v>
      </c>
      <c r="B148" s="82" t="s">
        <v>67</v>
      </c>
      <c r="C148" s="85" t="s">
        <v>173</v>
      </c>
      <c r="D148" s="20">
        <v>805</v>
      </c>
      <c r="E148" s="20" t="s">
        <v>162</v>
      </c>
      <c r="F148" s="20" t="s">
        <v>162</v>
      </c>
      <c r="G148" s="20" t="s">
        <v>162</v>
      </c>
      <c r="H148" s="23">
        <f>H150+H149</f>
        <v>11372.955</v>
      </c>
      <c r="I148" s="23">
        <f>I150+I149</f>
        <v>11372.955</v>
      </c>
      <c r="J148" s="23">
        <f>J150+J149</f>
        <v>11372.955</v>
      </c>
      <c r="K148" s="7" t="e">
        <f>#REF!+#REF!+#REF!+H148+I148+J148+#REF!</f>
        <v>#REF!</v>
      </c>
    </row>
    <row r="149" spans="1:11" s="1" customFormat="1" ht="72" customHeight="1">
      <c r="A149" s="70"/>
      <c r="B149" s="83"/>
      <c r="C149" s="83"/>
      <c r="D149" s="20">
        <v>805</v>
      </c>
      <c r="E149" s="37" t="s">
        <v>179</v>
      </c>
      <c r="F149" s="18" t="s">
        <v>68</v>
      </c>
      <c r="G149" s="20">
        <v>300</v>
      </c>
      <c r="H149" s="38">
        <v>11372.955</v>
      </c>
      <c r="I149" s="38">
        <v>11372.955</v>
      </c>
      <c r="J149" s="38">
        <v>11372.955</v>
      </c>
      <c r="K149" s="7"/>
    </row>
    <row r="150" spans="1:11" s="1" customFormat="1" ht="72" customHeight="1">
      <c r="A150" s="71"/>
      <c r="B150" s="84"/>
      <c r="C150" s="84"/>
      <c r="D150" s="20">
        <v>805</v>
      </c>
      <c r="E150" s="37" t="s">
        <v>179</v>
      </c>
      <c r="F150" s="18" t="s">
        <v>236</v>
      </c>
      <c r="G150" s="20">
        <v>300</v>
      </c>
      <c r="H150" s="23">
        <v>0</v>
      </c>
      <c r="I150" s="23">
        <v>0</v>
      </c>
      <c r="J150" s="23">
        <v>0</v>
      </c>
      <c r="K150" s="7" t="e">
        <f>#REF!+#REF!+#REF!+H150+I150+J150+#REF!</f>
        <v>#REF!</v>
      </c>
    </row>
    <row r="151" spans="1:11" s="1" customFormat="1" ht="40.5" customHeight="1">
      <c r="A151" s="87" t="s">
        <v>310</v>
      </c>
      <c r="B151" s="52" t="s">
        <v>69</v>
      </c>
      <c r="C151" s="86" t="s">
        <v>173</v>
      </c>
      <c r="D151" s="20">
        <v>805</v>
      </c>
      <c r="E151" s="20" t="s">
        <v>162</v>
      </c>
      <c r="F151" s="20" t="s">
        <v>162</v>
      </c>
      <c r="G151" s="20" t="s">
        <v>162</v>
      </c>
      <c r="H151" s="38">
        <f>H152+H154</f>
        <v>19827.768</v>
      </c>
      <c r="I151" s="38">
        <f>I152+I154</f>
        <v>21007.974</v>
      </c>
      <c r="J151" s="38">
        <f>J152+J154</f>
        <v>21006.054999999997</v>
      </c>
      <c r="K151" s="7" t="e">
        <f>#REF!+#REF!+#REF!+H151+I151+J151+#REF!</f>
        <v>#REF!</v>
      </c>
    </row>
    <row r="152" spans="1:11" s="1" customFormat="1" ht="36.75" customHeight="1">
      <c r="A152" s="70"/>
      <c r="B152" s="83"/>
      <c r="C152" s="86"/>
      <c r="D152" s="20">
        <v>805</v>
      </c>
      <c r="E152" s="37" t="s">
        <v>179</v>
      </c>
      <c r="F152" s="18" t="s">
        <v>70</v>
      </c>
      <c r="G152" s="20">
        <v>200</v>
      </c>
      <c r="H152" s="38">
        <v>50</v>
      </c>
      <c r="I152" s="38">
        <v>220</v>
      </c>
      <c r="J152" s="38">
        <v>218.081</v>
      </c>
      <c r="K152" s="7"/>
    </row>
    <row r="153" spans="1:11" s="1" customFormat="1" ht="36.75" customHeight="1">
      <c r="A153" s="70"/>
      <c r="B153" s="83"/>
      <c r="C153" s="86"/>
      <c r="D153" s="20">
        <v>805</v>
      </c>
      <c r="E153" s="37" t="s">
        <v>179</v>
      </c>
      <c r="F153" s="18" t="s">
        <v>237</v>
      </c>
      <c r="G153" s="20">
        <v>200</v>
      </c>
      <c r="H153" s="23">
        <v>0</v>
      </c>
      <c r="I153" s="23">
        <v>0</v>
      </c>
      <c r="J153" s="23">
        <v>0</v>
      </c>
      <c r="K153" s="7" t="e">
        <f>#REF!+#REF!+#REF!+H153+I153+J153+#REF!</f>
        <v>#REF!</v>
      </c>
    </row>
    <row r="154" spans="1:11" s="1" customFormat="1" ht="36.75" customHeight="1">
      <c r="A154" s="70"/>
      <c r="B154" s="83"/>
      <c r="C154" s="86"/>
      <c r="D154" s="20">
        <v>805</v>
      </c>
      <c r="E154" s="37" t="s">
        <v>179</v>
      </c>
      <c r="F154" s="18" t="s">
        <v>70</v>
      </c>
      <c r="G154" s="20">
        <v>300</v>
      </c>
      <c r="H154" s="38">
        <v>19777.768</v>
      </c>
      <c r="I154" s="38">
        <v>20787.974</v>
      </c>
      <c r="J154" s="38">
        <v>20787.974</v>
      </c>
      <c r="K154" s="7"/>
    </row>
    <row r="155" spans="1:11" s="1" customFormat="1" ht="36.75" customHeight="1">
      <c r="A155" s="71"/>
      <c r="B155" s="84"/>
      <c r="C155" s="84"/>
      <c r="D155" s="20">
        <v>805</v>
      </c>
      <c r="E155" s="37" t="s">
        <v>179</v>
      </c>
      <c r="F155" s="18" t="s">
        <v>237</v>
      </c>
      <c r="G155" s="20">
        <v>300</v>
      </c>
      <c r="H155" s="23">
        <v>0</v>
      </c>
      <c r="I155" s="23">
        <v>0</v>
      </c>
      <c r="J155" s="23">
        <v>0</v>
      </c>
      <c r="K155" s="7" t="e">
        <f>#REF!+#REF!+#REF!+H155+I155+J155+#REF!</f>
        <v>#REF!</v>
      </c>
    </row>
    <row r="156" spans="1:12" s="1" customFormat="1" ht="40.5" customHeight="1" hidden="1">
      <c r="A156" s="87" t="s">
        <v>311</v>
      </c>
      <c r="B156" s="52" t="s">
        <v>379</v>
      </c>
      <c r="C156" s="85" t="s">
        <v>173</v>
      </c>
      <c r="D156" s="20">
        <v>805</v>
      </c>
      <c r="E156" s="20" t="s">
        <v>162</v>
      </c>
      <c r="F156" s="20" t="s">
        <v>162</v>
      </c>
      <c r="G156" s="20" t="s">
        <v>162</v>
      </c>
      <c r="H156" s="23">
        <v>0</v>
      </c>
      <c r="I156" s="23">
        <v>0</v>
      </c>
      <c r="J156" s="23">
        <v>0</v>
      </c>
      <c r="K156" s="7" t="e">
        <f>#REF!+#REF!+#REF!+H156+I156+J156+#REF!</f>
        <v>#REF!</v>
      </c>
      <c r="L156" s="4" t="s">
        <v>428</v>
      </c>
    </row>
    <row r="157" spans="1:11" s="1" customFormat="1" ht="94.5" customHeight="1" hidden="1">
      <c r="A157" s="70"/>
      <c r="B157" s="83"/>
      <c r="C157" s="83"/>
      <c r="D157" s="20">
        <v>805</v>
      </c>
      <c r="E157" s="37" t="s">
        <v>179</v>
      </c>
      <c r="F157" s="18" t="s">
        <v>71</v>
      </c>
      <c r="G157" s="20">
        <v>300</v>
      </c>
      <c r="H157" s="38" t="s">
        <v>348</v>
      </c>
      <c r="I157" s="38" t="s">
        <v>348</v>
      </c>
      <c r="J157" s="38" t="s">
        <v>348</v>
      </c>
      <c r="K157" s="7"/>
    </row>
    <row r="158" spans="1:11" s="1" customFormat="1" ht="84" customHeight="1" hidden="1">
      <c r="A158" s="71"/>
      <c r="B158" s="84"/>
      <c r="C158" s="84"/>
      <c r="D158" s="20">
        <v>805</v>
      </c>
      <c r="E158" s="37" t="s">
        <v>179</v>
      </c>
      <c r="F158" s="18" t="s">
        <v>238</v>
      </c>
      <c r="G158" s="20">
        <v>300</v>
      </c>
      <c r="H158" s="23">
        <v>0</v>
      </c>
      <c r="I158" s="23">
        <v>0</v>
      </c>
      <c r="J158" s="23">
        <v>0</v>
      </c>
      <c r="K158" s="7" t="e">
        <f>#REF!+#REF!+#REF!+H158+I158+J158+#REF!</f>
        <v>#REF!</v>
      </c>
    </row>
    <row r="159" spans="1:11" s="2" customFormat="1" ht="35.25" customHeight="1">
      <c r="A159" s="87" t="s">
        <v>312</v>
      </c>
      <c r="B159" s="85" t="s">
        <v>186</v>
      </c>
      <c r="C159" s="86" t="s">
        <v>173</v>
      </c>
      <c r="D159" s="20">
        <v>805</v>
      </c>
      <c r="E159" s="37" t="s">
        <v>179</v>
      </c>
      <c r="F159" s="18" t="s">
        <v>239</v>
      </c>
      <c r="G159" s="20" t="s">
        <v>162</v>
      </c>
      <c r="H159" s="23">
        <f>H160+H162</f>
        <v>4716.5</v>
      </c>
      <c r="I159" s="23">
        <f>I160+I162</f>
        <v>4716.5</v>
      </c>
      <c r="J159" s="23">
        <f>J160+J162</f>
        <v>4716.5</v>
      </c>
      <c r="K159" s="7" t="e">
        <f>#REF!+#REF!+#REF!+H159+I159+J159+#REF!</f>
        <v>#REF!</v>
      </c>
    </row>
    <row r="160" spans="1:11" s="2" customFormat="1" ht="34.5" customHeight="1">
      <c r="A160" s="70"/>
      <c r="B160" s="83"/>
      <c r="C160" s="86"/>
      <c r="D160" s="20">
        <v>805</v>
      </c>
      <c r="E160" s="37" t="s">
        <v>179</v>
      </c>
      <c r="F160" s="18" t="s">
        <v>72</v>
      </c>
      <c r="G160" s="20">
        <v>200</v>
      </c>
      <c r="H160" s="38">
        <v>66.5</v>
      </c>
      <c r="I160" s="38">
        <v>66.5</v>
      </c>
      <c r="J160" s="38">
        <v>66.5</v>
      </c>
      <c r="K160" s="7"/>
    </row>
    <row r="161" spans="1:11" s="2" customFormat="1" ht="37.5" customHeight="1">
      <c r="A161" s="70"/>
      <c r="B161" s="83"/>
      <c r="C161" s="86"/>
      <c r="D161" s="20">
        <v>805</v>
      </c>
      <c r="E161" s="37" t="s">
        <v>179</v>
      </c>
      <c r="F161" s="18" t="s">
        <v>239</v>
      </c>
      <c r="G161" s="20">
        <v>200</v>
      </c>
      <c r="H161" s="23">
        <v>0</v>
      </c>
      <c r="I161" s="23">
        <v>0</v>
      </c>
      <c r="J161" s="23">
        <v>0</v>
      </c>
      <c r="K161" s="7" t="e">
        <f>#REF!+#REF!+#REF!+H161+I161+J161+#REF!</f>
        <v>#REF!</v>
      </c>
    </row>
    <row r="162" spans="1:11" s="2" customFormat="1" ht="45.75" customHeight="1">
      <c r="A162" s="70"/>
      <c r="B162" s="83"/>
      <c r="C162" s="86"/>
      <c r="D162" s="20">
        <v>805</v>
      </c>
      <c r="E162" s="37" t="s">
        <v>179</v>
      </c>
      <c r="F162" s="18" t="s">
        <v>72</v>
      </c>
      <c r="G162" s="20">
        <v>300</v>
      </c>
      <c r="H162" s="38">
        <v>4650</v>
      </c>
      <c r="I162" s="38">
        <v>4650</v>
      </c>
      <c r="J162" s="38">
        <v>4650</v>
      </c>
      <c r="K162" s="7"/>
    </row>
    <row r="163" spans="1:11" s="2" customFormat="1" ht="45.75" customHeight="1">
      <c r="A163" s="71"/>
      <c r="B163" s="84"/>
      <c r="C163" s="84"/>
      <c r="D163" s="20">
        <v>805</v>
      </c>
      <c r="E163" s="37" t="s">
        <v>179</v>
      </c>
      <c r="F163" s="18" t="s">
        <v>239</v>
      </c>
      <c r="G163" s="20">
        <v>300</v>
      </c>
      <c r="H163" s="23">
        <v>0</v>
      </c>
      <c r="I163" s="23">
        <v>0</v>
      </c>
      <c r="J163" s="23">
        <v>0</v>
      </c>
      <c r="K163" s="7" t="e">
        <f>#REF!+#REF!+#REF!+H163+I163+J163+#REF!</f>
        <v>#REF!</v>
      </c>
    </row>
    <row r="164" spans="1:11" s="1" customFormat="1" ht="36.75" customHeight="1">
      <c r="A164" s="87" t="s">
        <v>350</v>
      </c>
      <c r="B164" s="85" t="s">
        <v>73</v>
      </c>
      <c r="C164" s="86" t="s">
        <v>173</v>
      </c>
      <c r="D164" s="20">
        <v>805</v>
      </c>
      <c r="E164" s="20" t="s">
        <v>162</v>
      </c>
      <c r="F164" s="20" t="s">
        <v>162</v>
      </c>
      <c r="G164" s="20" t="s">
        <v>162</v>
      </c>
      <c r="H164" s="23">
        <f>H165+H167</f>
        <v>16.625</v>
      </c>
      <c r="I164" s="23">
        <f>I165+I167</f>
        <v>16.725</v>
      </c>
      <c r="J164" s="23">
        <f>J165+J167</f>
        <v>3.7270000000000003</v>
      </c>
      <c r="K164" s="7" t="e">
        <f>#REF!+#REF!+#REF!+H164+I164+J164+#REF!</f>
        <v>#REF!</v>
      </c>
    </row>
    <row r="165" spans="1:11" s="1" customFormat="1" ht="36.75" customHeight="1">
      <c r="A165" s="70"/>
      <c r="B165" s="83"/>
      <c r="C165" s="86"/>
      <c r="D165" s="20">
        <v>805</v>
      </c>
      <c r="E165" s="37" t="s">
        <v>179</v>
      </c>
      <c r="F165" s="18" t="s">
        <v>353</v>
      </c>
      <c r="G165" s="20">
        <v>200</v>
      </c>
      <c r="H165" s="23">
        <v>0</v>
      </c>
      <c r="I165" s="23">
        <v>0.1</v>
      </c>
      <c r="J165" s="23">
        <v>0.039</v>
      </c>
      <c r="K165" s="7"/>
    </row>
    <row r="166" spans="1:11" s="1" customFormat="1" ht="36.75" customHeight="1">
      <c r="A166" s="70"/>
      <c r="B166" s="83"/>
      <c r="C166" s="86"/>
      <c r="D166" s="20">
        <v>805</v>
      </c>
      <c r="E166" s="37" t="s">
        <v>179</v>
      </c>
      <c r="F166" s="18" t="s">
        <v>240</v>
      </c>
      <c r="G166" s="20">
        <v>200</v>
      </c>
      <c r="H166" s="23">
        <v>0</v>
      </c>
      <c r="I166" s="23">
        <v>0</v>
      </c>
      <c r="J166" s="23">
        <v>0</v>
      </c>
      <c r="K166" s="7" t="e">
        <f>#REF!+#REF!+#REF!+H166+I166+J166+#REF!</f>
        <v>#REF!</v>
      </c>
    </row>
    <row r="167" spans="1:11" s="1" customFormat="1" ht="36.75" customHeight="1">
      <c r="A167" s="70"/>
      <c r="B167" s="83"/>
      <c r="C167" s="86"/>
      <c r="D167" s="20">
        <v>805</v>
      </c>
      <c r="E167" s="37" t="s">
        <v>179</v>
      </c>
      <c r="F167" s="18" t="s">
        <v>353</v>
      </c>
      <c r="G167" s="20">
        <v>300</v>
      </c>
      <c r="H167" s="38">
        <v>16.625</v>
      </c>
      <c r="I167" s="38">
        <v>16.625</v>
      </c>
      <c r="J167" s="38">
        <v>3.688</v>
      </c>
      <c r="K167" s="7"/>
    </row>
    <row r="168" spans="1:11" s="1" customFormat="1" ht="36.75" customHeight="1">
      <c r="A168" s="71"/>
      <c r="B168" s="84"/>
      <c r="C168" s="84"/>
      <c r="D168" s="20">
        <v>805</v>
      </c>
      <c r="E168" s="37" t="s">
        <v>179</v>
      </c>
      <c r="F168" s="18" t="s">
        <v>240</v>
      </c>
      <c r="G168" s="20">
        <v>300</v>
      </c>
      <c r="H168" s="23">
        <v>0</v>
      </c>
      <c r="I168" s="23">
        <v>0</v>
      </c>
      <c r="J168" s="23">
        <v>0</v>
      </c>
      <c r="K168" s="7" t="e">
        <f>#REF!+#REF!+#REF!+H168+I168+J168+#REF!</f>
        <v>#REF!</v>
      </c>
    </row>
    <row r="169" spans="1:11" s="1" customFormat="1" ht="26.25" customHeight="1">
      <c r="A169" s="87" t="s">
        <v>351</v>
      </c>
      <c r="B169" s="82" t="s">
        <v>74</v>
      </c>
      <c r="C169" s="85" t="s">
        <v>173</v>
      </c>
      <c r="D169" s="20">
        <v>805</v>
      </c>
      <c r="E169" s="20" t="s">
        <v>162</v>
      </c>
      <c r="F169" s="20" t="s">
        <v>162</v>
      </c>
      <c r="G169" s="20" t="s">
        <v>162</v>
      </c>
      <c r="H169" s="23">
        <f>H170+H171</f>
        <v>9791.816</v>
      </c>
      <c r="I169" s="23">
        <f>I170+I171</f>
        <v>12878.762</v>
      </c>
      <c r="J169" s="23">
        <f>J170+J171</f>
        <v>12878.762</v>
      </c>
      <c r="K169" s="7" t="e">
        <f>#REF!+#REF!+#REF!+H169+I169+J169+#REF!</f>
        <v>#REF!</v>
      </c>
    </row>
    <row r="170" spans="1:11" s="1" customFormat="1" ht="35.25" customHeight="1">
      <c r="A170" s="70"/>
      <c r="B170" s="83"/>
      <c r="C170" s="83"/>
      <c r="D170" s="20">
        <v>805</v>
      </c>
      <c r="E170" s="37" t="s">
        <v>189</v>
      </c>
      <c r="F170" s="18" t="s">
        <v>75</v>
      </c>
      <c r="G170" s="20">
        <v>600</v>
      </c>
      <c r="H170" s="38">
        <v>9791.816</v>
      </c>
      <c r="I170" s="38">
        <v>12878.762</v>
      </c>
      <c r="J170" s="38">
        <v>12878.762</v>
      </c>
      <c r="K170" s="7"/>
    </row>
    <row r="171" spans="1:11" s="1" customFormat="1" ht="67.5" customHeight="1">
      <c r="A171" s="71"/>
      <c r="B171" s="84"/>
      <c r="C171" s="84"/>
      <c r="D171" s="20">
        <v>805</v>
      </c>
      <c r="E171" s="37" t="s">
        <v>189</v>
      </c>
      <c r="F171" s="18" t="s">
        <v>241</v>
      </c>
      <c r="G171" s="20">
        <v>600</v>
      </c>
      <c r="H171" s="23">
        <v>0</v>
      </c>
      <c r="I171" s="23">
        <v>0</v>
      </c>
      <c r="J171" s="23">
        <v>0</v>
      </c>
      <c r="K171" s="7" t="e">
        <f>#REF!+#REF!+#REF!+H171+I171+J171+#REF!</f>
        <v>#REF!</v>
      </c>
    </row>
    <row r="172" spans="1:11" s="1" customFormat="1" ht="23.25" customHeight="1">
      <c r="A172" s="87" t="s">
        <v>313</v>
      </c>
      <c r="B172" s="85" t="s">
        <v>380</v>
      </c>
      <c r="C172" s="85" t="s">
        <v>173</v>
      </c>
      <c r="D172" s="20">
        <v>805</v>
      </c>
      <c r="E172" s="20" t="s">
        <v>162</v>
      </c>
      <c r="F172" s="20" t="s">
        <v>162</v>
      </c>
      <c r="G172" s="20" t="s">
        <v>162</v>
      </c>
      <c r="H172" s="23">
        <f>SUM(H173:H179)</f>
        <v>60156.814</v>
      </c>
      <c r="I172" s="23">
        <f>SUM(I173:I179)</f>
        <v>59674.013999999996</v>
      </c>
      <c r="J172" s="23">
        <f>SUM(J173:J179)</f>
        <v>59494.809</v>
      </c>
      <c r="K172" s="7" t="e">
        <f>#REF!+#REF!+#REF!+H172+I172+J172+#REF!</f>
        <v>#REF!</v>
      </c>
    </row>
    <row r="173" spans="1:11" s="1" customFormat="1" ht="33.75" customHeight="1">
      <c r="A173" s="70"/>
      <c r="B173" s="83"/>
      <c r="C173" s="83"/>
      <c r="D173" s="20">
        <v>805</v>
      </c>
      <c r="E173" s="37" t="s">
        <v>189</v>
      </c>
      <c r="F173" s="18" t="s">
        <v>76</v>
      </c>
      <c r="G173" s="20">
        <v>100</v>
      </c>
      <c r="H173" s="38">
        <v>50709.511</v>
      </c>
      <c r="I173" s="38">
        <v>50264.611</v>
      </c>
      <c r="J173" s="38">
        <v>50212.068</v>
      </c>
      <c r="K173" s="7"/>
    </row>
    <row r="174" spans="1:11" s="1" customFormat="1" ht="33.75" customHeight="1">
      <c r="A174" s="70"/>
      <c r="B174" s="83"/>
      <c r="C174" s="83"/>
      <c r="D174" s="20">
        <v>805</v>
      </c>
      <c r="E174" s="37" t="s">
        <v>189</v>
      </c>
      <c r="F174" s="18" t="s">
        <v>241</v>
      </c>
      <c r="G174" s="20">
        <v>100</v>
      </c>
      <c r="H174" s="23">
        <v>0</v>
      </c>
      <c r="I174" s="23">
        <v>0</v>
      </c>
      <c r="J174" s="23">
        <v>0</v>
      </c>
      <c r="K174" s="7" t="e">
        <f>#REF!+#REF!+#REF!+H174+I174+J174+#REF!</f>
        <v>#REF!</v>
      </c>
    </row>
    <row r="175" spans="1:11" s="1" customFormat="1" ht="33.75" customHeight="1">
      <c r="A175" s="70"/>
      <c r="B175" s="83"/>
      <c r="C175" s="83"/>
      <c r="D175" s="20">
        <v>805</v>
      </c>
      <c r="E175" s="37" t="s">
        <v>189</v>
      </c>
      <c r="F175" s="18" t="s">
        <v>76</v>
      </c>
      <c r="G175" s="20">
        <v>200</v>
      </c>
      <c r="H175" s="38">
        <v>9357.803</v>
      </c>
      <c r="I175" s="38">
        <v>9387.803</v>
      </c>
      <c r="J175" s="38">
        <v>9261.148</v>
      </c>
      <c r="K175" s="7"/>
    </row>
    <row r="176" spans="1:11" s="1" customFormat="1" ht="33.75" customHeight="1">
      <c r="A176" s="70"/>
      <c r="B176" s="83"/>
      <c r="C176" s="83"/>
      <c r="D176" s="20">
        <v>805</v>
      </c>
      <c r="E176" s="37" t="s">
        <v>189</v>
      </c>
      <c r="F176" s="18" t="s">
        <v>241</v>
      </c>
      <c r="G176" s="20">
        <v>200</v>
      </c>
      <c r="H176" s="23">
        <v>0</v>
      </c>
      <c r="I176" s="23">
        <v>0</v>
      </c>
      <c r="J176" s="23">
        <v>0</v>
      </c>
      <c r="K176" s="7" t="e">
        <f>#REF!+#REF!+#REF!+H176+I176+J176+#REF!</f>
        <v>#REF!</v>
      </c>
    </row>
    <row r="177" spans="1:11" s="1" customFormat="1" ht="33.75" customHeight="1">
      <c r="A177" s="70"/>
      <c r="B177" s="83"/>
      <c r="C177" s="83"/>
      <c r="D177" s="20">
        <v>805</v>
      </c>
      <c r="E177" s="37" t="s">
        <v>189</v>
      </c>
      <c r="F177" s="18" t="s">
        <v>76</v>
      </c>
      <c r="G177" s="20">
        <v>300</v>
      </c>
      <c r="H177" s="23" t="s">
        <v>348</v>
      </c>
      <c r="I177" s="23" t="s">
        <v>348</v>
      </c>
      <c r="J177" s="23" t="s">
        <v>348</v>
      </c>
      <c r="K177" s="7"/>
    </row>
    <row r="178" spans="1:11" s="1" customFormat="1" ht="33.75" customHeight="1">
      <c r="A178" s="70"/>
      <c r="B178" s="83"/>
      <c r="C178" s="83"/>
      <c r="D178" s="20">
        <v>805</v>
      </c>
      <c r="E178" s="37" t="s">
        <v>189</v>
      </c>
      <c r="F178" s="18" t="s">
        <v>76</v>
      </c>
      <c r="G178" s="20">
        <v>800</v>
      </c>
      <c r="H178" s="38">
        <v>89.5</v>
      </c>
      <c r="I178" s="38">
        <v>21.6</v>
      </c>
      <c r="J178" s="38">
        <v>21.593</v>
      </c>
      <c r="K178" s="7"/>
    </row>
    <row r="179" spans="1:11" s="1" customFormat="1" ht="33.75" customHeight="1">
      <c r="A179" s="71"/>
      <c r="B179" s="84"/>
      <c r="C179" s="84"/>
      <c r="D179" s="20">
        <v>805</v>
      </c>
      <c r="E179" s="37" t="s">
        <v>189</v>
      </c>
      <c r="F179" s="18" t="s">
        <v>241</v>
      </c>
      <c r="G179" s="20">
        <v>800</v>
      </c>
      <c r="H179" s="23">
        <v>0</v>
      </c>
      <c r="I179" s="23">
        <v>0</v>
      </c>
      <c r="J179" s="23">
        <v>0</v>
      </c>
      <c r="K179" s="7" t="e">
        <f>#REF!+#REF!+#REF!+H179+I179+J179+#REF!</f>
        <v>#REF!</v>
      </c>
    </row>
    <row r="180" spans="1:11" s="1" customFormat="1" ht="27" customHeight="1">
      <c r="A180" s="87" t="s">
        <v>314</v>
      </c>
      <c r="B180" s="85" t="s">
        <v>192</v>
      </c>
      <c r="C180" s="86" t="s">
        <v>173</v>
      </c>
      <c r="D180" s="20">
        <v>805</v>
      </c>
      <c r="E180" s="20" t="s">
        <v>162</v>
      </c>
      <c r="F180" s="20" t="s">
        <v>162</v>
      </c>
      <c r="G180" s="20" t="s">
        <v>162</v>
      </c>
      <c r="H180" s="38">
        <f>SUM(H181:H186)</f>
        <v>126.03</v>
      </c>
      <c r="I180" s="38">
        <f>SUM(I181:I186)</f>
        <v>0</v>
      </c>
      <c r="J180" s="38">
        <f>SUM(J181:J186)</f>
        <v>0</v>
      </c>
      <c r="K180" s="7" t="e">
        <f>#REF!+#REF!+#REF!+H180+I180+J180+#REF!</f>
        <v>#REF!</v>
      </c>
    </row>
    <row r="181" spans="1:11" s="1" customFormat="1" ht="35.25" customHeight="1">
      <c r="A181" s="70"/>
      <c r="B181" s="83"/>
      <c r="C181" s="119"/>
      <c r="D181" s="20">
        <v>805</v>
      </c>
      <c r="E181" s="20">
        <v>1003</v>
      </c>
      <c r="F181" s="46" t="s">
        <v>77</v>
      </c>
      <c r="G181" s="37" t="s">
        <v>193</v>
      </c>
      <c r="H181" s="38" t="s">
        <v>348</v>
      </c>
      <c r="I181" s="38" t="s">
        <v>348</v>
      </c>
      <c r="J181" s="38" t="s">
        <v>348</v>
      </c>
      <c r="K181" s="7"/>
    </row>
    <row r="182" spans="1:11" s="1" customFormat="1" ht="35.25" customHeight="1">
      <c r="A182" s="70"/>
      <c r="B182" s="83"/>
      <c r="C182" s="119"/>
      <c r="D182" s="20">
        <v>805</v>
      </c>
      <c r="E182" s="20">
        <v>1003</v>
      </c>
      <c r="F182" s="46" t="s">
        <v>242</v>
      </c>
      <c r="G182" s="37" t="s">
        <v>193</v>
      </c>
      <c r="H182" s="23">
        <v>0</v>
      </c>
      <c r="I182" s="23">
        <v>0</v>
      </c>
      <c r="J182" s="23">
        <v>0</v>
      </c>
      <c r="K182" s="7" t="e">
        <f>#REF!+#REF!+#REF!+H182+I182+J182+#REF!</f>
        <v>#REF!</v>
      </c>
    </row>
    <row r="183" spans="1:11" s="1" customFormat="1" ht="35.25" customHeight="1">
      <c r="A183" s="70"/>
      <c r="B183" s="83"/>
      <c r="C183" s="119"/>
      <c r="D183" s="20">
        <v>805</v>
      </c>
      <c r="E183" s="20">
        <v>1003</v>
      </c>
      <c r="F183" s="46" t="s">
        <v>77</v>
      </c>
      <c r="G183" s="37" t="s">
        <v>176</v>
      </c>
      <c r="H183" s="38" t="s">
        <v>348</v>
      </c>
      <c r="I183" s="38" t="s">
        <v>348</v>
      </c>
      <c r="J183" s="38" t="s">
        <v>348</v>
      </c>
      <c r="K183" s="7"/>
    </row>
    <row r="184" spans="1:11" s="1" customFormat="1" ht="35.25" customHeight="1">
      <c r="A184" s="70"/>
      <c r="B184" s="83"/>
      <c r="C184" s="119"/>
      <c r="D184" s="20">
        <v>805</v>
      </c>
      <c r="E184" s="20">
        <v>1003</v>
      </c>
      <c r="F184" s="46" t="s">
        <v>242</v>
      </c>
      <c r="G184" s="37" t="s">
        <v>176</v>
      </c>
      <c r="H184" s="23">
        <v>0</v>
      </c>
      <c r="I184" s="23">
        <v>0</v>
      </c>
      <c r="J184" s="23">
        <v>0</v>
      </c>
      <c r="K184" s="7" t="e">
        <f>#REF!+#REF!+#REF!+H184+I184+J184+#REF!</f>
        <v>#REF!</v>
      </c>
    </row>
    <row r="185" spans="1:11" s="1" customFormat="1" ht="35.25" customHeight="1">
      <c r="A185" s="70"/>
      <c r="B185" s="83"/>
      <c r="C185" s="119"/>
      <c r="D185" s="20">
        <v>805</v>
      </c>
      <c r="E185" s="20">
        <v>1003</v>
      </c>
      <c r="F185" s="46" t="s">
        <v>77</v>
      </c>
      <c r="G185" s="37" t="s">
        <v>194</v>
      </c>
      <c r="H185" s="38">
        <v>126.03</v>
      </c>
      <c r="I185" s="38">
        <v>0</v>
      </c>
      <c r="J185" s="38">
        <v>0</v>
      </c>
      <c r="K185" s="7"/>
    </row>
    <row r="186" spans="1:11" s="1" customFormat="1" ht="35.25" customHeight="1">
      <c r="A186" s="71"/>
      <c r="B186" s="84"/>
      <c r="C186" s="84"/>
      <c r="D186" s="20">
        <v>805</v>
      </c>
      <c r="E186" s="20">
        <v>1003</v>
      </c>
      <c r="F186" s="46" t="s">
        <v>242</v>
      </c>
      <c r="G186" s="37" t="s">
        <v>194</v>
      </c>
      <c r="H186" s="23">
        <v>0</v>
      </c>
      <c r="I186" s="23">
        <v>0</v>
      </c>
      <c r="J186" s="23">
        <v>0</v>
      </c>
      <c r="K186" s="7" t="e">
        <f>#REF!+#REF!+#REF!+H186+I186+J186+#REF!</f>
        <v>#REF!</v>
      </c>
    </row>
    <row r="187" spans="1:11" s="1" customFormat="1" ht="135" customHeight="1">
      <c r="A187" s="21" t="s">
        <v>315</v>
      </c>
      <c r="B187" s="36" t="s">
        <v>195</v>
      </c>
      <c r="C187" s="36" t="s">
        <v>173</v>
      </c>
      <c r="D187" s="20">
        <v>805</v>
      </c>
      <c r="E187" s="20" t="s">
        <v>162</v>
      </c>
      <c r="F187" s="46" t="s">
        <v>78</v>
      </c>
      <c r="G187" s="37" t="s">
        <v>162</v>
      </c>
      <c r="H187" s="23">
        <v>0</v>
      </c>
      <c r="I187" s="23">
        <v>0</v>
      </c>
      <c r="J187" s="23">
        <v>0</v>
      </c>
      <c r="K187" s="7" t="e">
        <f>#REF!+#REF!+#REF!+H187+I187+J187+#REF!</f>
        <v>#REF!</v>
      </c>
    </row>
    <row r="188" spans="1:11" s="1" customFormat="1" ht="173.25" customHeight="1">
      <c r="A188" s="21" t="s">
        <v>316</v>
      </c>
      <c r="B188" s="36" t="s">
        <v>354</v>
      </c>
      <c r="C188" s="42" t="s">
        <v>173</v>
      </c>
      <c r="D188" s="20">
        <v>805</v>
      </c>
      <c r="E188" s="20" t="s">
        <v>162</v>
      </c>
      <c r="F188" s="46" t="s">
        <v>79</v>
      </c>
      <c r="G188" s="37" t="s">
        <v>162</v>
      </c>
      <c r="H188" s="23">
        <v>0</v>
      </c>
      <c r="I188" s="23">
        <v>0</v>
      </c>
      <c r="J188" s="23">
        <v>0</v>
      </c>
      <c r="K188" s="7" t="e">
        <f>#REF!+#REF!+#REF!+H188+I188+J188+#REF!</f>
        <v>#REF!</v>
      </c>
    </row>
    <row r="189" spans="1:11" s="1" customFormat="1" ht="166.5" customHeight="1">
      <c r="A189" s="35" t="s">
        <v>317</v>
      </c>
      <c r="B189" s="42" t="s">
        <v>381</v>
      </c>
      <c r="C189" s="42" t="s">
        <v>173</v>
      </c>
      <c r="D189" s="18">
        <v>805</v>
      </c>
      <c r="E189" s="20" t="s">
        <v>162</v>
      </c>
      <c r="F189" s="20" t="s">
        <v>162</v>
      </c>
      <c r="G189" s="20" t="s">
        <v>162</v>
      </c>
      <c r="H189" s="23">
        <f>H190+H192+H194+H196+H197+H199</f>
        <v>107860.596</v>
      </c>
      <c r="I189" s="23">
        <f>I190+I192+I194+I196+I197+I199</f>
        <v>115642.94300000001</v>
      </c>
      <c r="J189" s="23">
        <f>J190+J192+J194+J196+J197+J199</f>
        <v>115642.94300000001</v>
      </c>
      <c r="K189" s="7" t="e">
        <f>#REF!+#REF!+#REF!+H189+I189+J189+#REF!</f>
        <v>#REF!</v>
      </c>
    </row>
    <row r="190" spans="1:11" s="1" customFormat="1" ht="110.25" customHeight="1">
      <c r="A190" s="87" t="s">
        <v>318</v>
      </c>
      <c r="B190" s="85" t="s">
        <v>31</v>
      </c>
      <c r="C190" s="85" t="s">
        <v>173</v>
      </c>
      <c r="D190" s="18">
        <v>805</v>
      </c>
      <c r="E190" s="20">
        <v>1006</v>
      </c>
      <c r="F190" s="18" t="s">
        <v>80</v>
      </c>
      <c r="G190" s="20">
        <v>500</v>
      </c>
      <c r="H190" s="23">
        <v>9268.596</v>
      </c>
      <c r="I190" s="23">
        <v>9937.343</v>
      </c>
      <c r="J190" s="23">
        <v>9937.343</v>
      </c>
      <c r="K190" s="7"/>
    </row>
    <row r="191" spans="1:11" s="1" customFormat="1" ht="160.5" customHeight="1">
      <c r="A191" s="88"/>
      <c r="B191" s="89"/>
      <c r="C191" s="89"/>
      <c r="D191" s="18">
        <v>805</v>
      </c>
      <c r="E191" s="18">
        <v>1006</v>
      </c>
      <c r="F191" s="18" t="s">
        <v>214</v>
      </c>
      <c r="G191" s="18">
        <v>500</v>
      </c>
      <c r="H191" s="23">
        <v>0</v>
      </c>
      <c r="I191" s="23">
        <v>0</v>
      </c>
      <c r="J191" s="23">
        <v>0</v>
      </c>
      <c r="K191" s="7" t="e">
        <f>#REF!+#REF!+#REF!+H191+I191+J191+#REF!</f>
        <v>#REF!</v>
      </c>
    </row>
    <row r="192" spans="1:11" s="1" customFormat="1" ht="90" customHeight="1">
      <c r="A192" s="54" t="s">
        <v>319</v>
      </c>
      <c r="B192" s="80" t="s">
        <v>81</v>
      </c>
      <c r="C192" s="80" t="s">
        <v>173</v>
      </c>
      <c r="D192" s="18">
        <v>805</v>
      </c>
      <c r="E192" s="20">
        <v>1006</v>
      </c>
      <c r="F192" s="18" t="s">
        <v>82</v>
      </c>
      <c r="G192" s="20">
        <v>500</v>
      </c>
      <c r="H192" s="23">
        <v>78921</v>
      </c>
      <c r="I192" s="23">
        <v>84615.3</v>
      </c>
      <c r="J192" s="23">
        <v>84615.3</v>
      </c>
      <c r="K192" s="7"/>
    </row>
    <row r="193" spans="1:11" s="1" customFormat="1" ht="84" customHeight="1">
      <c r="A193" s="54"/>
      <c r="B193" s="80"/>
      <c r="C193" s="80"/>
      <c r="D193" s="18">
        <v>805</v>
      </c>
      <c r="E193" s="18">
        <v>1006</v>
      </c>
      <c r="F193" s="18" t="s">
        <v>215</v>
      </c>
      <c r="G193" s="18">
        <v>500</v>
      </c>
      <c r="H193" s="23">
        <v>0</v>
      </c>
      <c r="I193" s="23">
        <v>0</v>
      </c>
      <c r="J193" s="23">
        <v>0</v>
      </c>
      <c r="K193" s="7" t="e">
        <f>#REF!+#REF!+#REF!+H193+I193+J193+#REF!</f>
        <v>#REF!</v>
      </c>
    </row>
    <row r="194" spans="1:11" s="1" customFormat="1" ht="135.75" customHeight="1" hidden="1">
      <c r="A194" s="87" t="s">
        <v>352</v>
      </c>
      <c r="B194" s="85" t="s">
        <v>32</v>
      </c>
      <c r="C194" s="85" t="s">
        <v>173</v>
      </c>
      <c r="D194" s="18">
        <v>805</v>
      </c>
      <c r="E194" s="20">
        <v>1006</v>
      </c>
      <c r="F194" s="18" t="s">
        <v>83</v>
      </c>
      <c r="G194" s="20">
        <v>500</v>
      </c>
      <c r="H194" s="23">
        <v>0</v>
      </c>
      <c r="I194" s="23">
        <v>0</v>
      </c>
      <c r="J194" s="23">
        <v>0</v>
      </c>
      <c r="K194" s="7"/>
    </row>
    <row r="195" spans="1:11" s="1" customFormat="1" ht="123" customHeight="1" hidden="1">
      <c r="A195" s="88"/>
      <c r="B195" s="84"/>
      <c r="C195" s="89"/>
      <c r="D195" s="18">
        <v>805</v>
      </c>
      <c r="E195" s="18">
        <v>1006</v>
      </c>
      <c r="F195" s="18" t="s">
        <v>216</v>
      </c>
      <c r="G195" s="18">
        <v>500</v>
      </c>
      <c r="H195" s="23">
        <v>0</v>
      </c>
      <c r="I195" s="23">
        <v>0</v>
      </c>
      <c r="J195" s="23">
        <v>0</v>
      </c>
      <c r="K195" s="7" t="e">
        <f>#REF!+#REF!+#REF!+H195+I195+J195+#REF!</f>
        <v>#REF!</v>
      </c>
    </row>
    <row r="196" spans="1:11" s="1" customFormat="1" ht="245.25" customHeight="1">
      <c r="A196" s="35" t="s">
        <v>388</v>
      </c>
      <c r="B196" s="42" t="s">
        <v>389</v>
      </c>
      <c r="C196" s="42" t="s">
        <v>173</v>
      </c>
      <c r="D196" s="18">
        <v>805</v>
      </c>
      <c r="E196" s="18">
        <v>1006</v>
      </c>
      <c r="F196" s="18" t="s">
        <v>402</v>
      </c>
      <c r="G196" s="18">
        <v>500</v>
      </c>
      <c r="H196" s="23">
        <v>19671</v>
      </c>
      <c r="I196" s="23">
        <v>21090.3</v>
      </c>
      <c r="J196" s="23">
        <v>21090.3</v>
      </c>
      <c r="K196" s="7">
        <f>SUM(H196:J196)</f>
        <v>61851.600000000006</v>
      </c>
    </row>
    <row r="197" spans="1:11" s="1" customFormat="1" ht="183" customHeight="1">
      <c r="A197" s="87" t="s">
        <v>431</v>
      </c>
      <c r="B197" s="85" t="s">
        <v>436</v>
      </c>
      <c r="C197" s="85" t="s">
        <v>173</v>
      </c>
      <c r="D197" s="18">
        <v>805</v>
      </c>
      <c r="E197" s="20">
        <v>1006</v>
      </c>
      <c r="F197" s="18" t="s">
        <v>149</v>
      </c>
      <c r="G197" s="20">
        <v>500</v>
      </c>
      <c r="H197" s="23">
        <v>0</v>
      </c>
      <c r="I197" s="23">
        <v>0</v>
      </c>
      <c r="J197" s="23">
        <v>0</v>
      </c>
      <c r="K197" s="7"/>
    </row>
    <row r="198" spans="1:11" s="1" customFormat="1" ht="156" customHeight="1">
      <c r="A198" s="71"/>
      <c r="B198" s="84"/>
      <c r="C198" s="84"/>
      <c r="D198" s="18">
        <v>805</v>
      </c>
      <c r="E198" s="20">
        <v>1006</v>
      </c>
      <c r="F198" s="18" t="s">
        <v>285</v>
      </c>
      <c r="G198" s="20">
        <v>500</v>
      </c>
      <c r="H198" s="23">
        <v>0</v>
      </c>
      <c r="I198" s="23">
        <v>0</v>
      </c>
      <c r="J198" s="23">
        <v>0</v>
      </c>
      <c r="K198" s="7"/>
    </row>
    <row r="199" spans="1:11" s="1" customFormat="1" ht="340.5" customHeight="1" hidden="1">
      <c r="A199" s="54" t="s">
        <v>355</v>
      </c>
      <c r="B199" s="54" t="s">
        <v>399</v>
      </c>
      <c r="C199" s="54" t="s">
        <v>173</v>
      </c>
      <c r="D199" s="116">
        <v>805</v>
      </c>
      <c r="E199" s="114">
        <v>1006</v>
      </c>
      <c r="F199" s="116" t="s">
        <v>150</v>
      </c>
      <c r="G199" s="114">
        <v>500</v>
      </c>
      <c r="H199" s="118">
        <v>0</v>
      </c>
      <c r="I199" s="112">
        <v>0</v>
      </c>
      <c r="J199" s="112">
        <v>0</v>
      </c>
      <c r="K199" s="7"/>
    </row>
    <row r="200" spans="1:11" s="1" customFormat="1" ht="57.75" customHeight="1" hidden="1">
      <c r="A200" s="55"/>
      <c r="B200" s="55"/>
      <c r="C200" s="55"/>
      <c r="D200" s="117"/>
      <c r="E200" s="115"/>
      <c r="F200" s="117"/>
      <c r="G200" s="115"/>
      <c r="H200" s="118"/>
      <c r="I200" s="113"/>
      <c r="J200" s="113"/>
      <c r="K200" s="7" t="e">
        <f>#REF!+#REF!+#REF!+H200+I200+J200+#REF!</f>
        <v>#REF!</v>
      </c>
    </row>
    <row r="201" spans="1:11" s="1" customFormat="1" ht="74.25" customHeight="1" hidden="1">
      <c r="A201" s="55"/>
      <c r="B201" s="55"/>
      <c r="C201" s="55"/>
      <c r="D201" s="18">
        <v>805</v>
      </c>
      <c r="E201" s="20">
        <v>1006</v>
      </c>
      <c r="F201" s="18" t="s">
        <v>286</v>
      </c>
      <c r="G201" s="20">
        <v>500</v>
      </c>
      <c r="H201" s="23">
        <v>0</v>
      </c>
      <c r="I201" s="23">
        <v>0</v>
      </c>
      <c r="J201" s="23">
        <v>0</v>
      </c>
      <c r="K201" s="7" t="e">
        <f>#REF!+#REF!+#REF!+H201+I201+J201+#REF!</f>
        <v>#REF!</v>
      </c>
    </row>
    <row r="202" spans="1:14" s="1" customFormat="1" ht="39.75" customHeight="1">
      <c r="A202" s="87" t="s">
        <v>418</v>
      </c>
      <c r="B202" s="87" t="s">
        <v>409</v>
      </c>
      <c r="C202" s="87" t="s">
        <v>173</v>
      </c>
      <c r="D202" s="47">
        <v>805</v>
      </c>
      <c r="E202" s="30">
        <v>1006</v>
      </c>
      <c r="F202" s="18" t="s">
        <v>390</v>
      </c>
      <c r="G202" s="20" t="s">
        <v>162</v>
      </c>
      <c r="H202" s="23">
        <f>H203+H204+H205</f>
        <v>14921.016</v>
      </c>
      <c r="I202" s="23">
        <f>I203+I204+I205</f>
        <v>15607.062</v>
      </c>
      <c r="J202" s="23">
        <f>J203+J204+J205</f>
        <v>15536.222000000002</v>
      </c>
      <c r="K202" s="7" t="e">
        <f>#REF!+#REF!+#REF!+H202+I202+J202+#REF!</f>
        <v>#REF!</v>
      </c>
      <c r="N202" s="5"/>
    </row>
    <row r="203" spans="1:14" s="1" customFormat="1" ht="39.75" customHeight="1">
      <c r="A203" s="72"/>
      <c r="B203" s="72"/>
      <c r="C203" s="72"/>
      <c r="D203" s="47">
        <v>805</v>
      </c>
      <c r="E203" s="30">
        <v>1006</v>
      </c>
      <c r="F203" s="47" t="s">
        <v>390</v>
      </c>
      <c r="G203" s="30">
        <v>100</v>
      </c>
      <c r="H203" s="23">
        <v>14133.395</v>
      </c>
      <c r="I203" s="23">
        <v>14971.895</v>
      </c>
      <c r="J203" s="23">
        <v>14901.566</v>
      </c>
      <c r="K203" s="7" t="e">
        <f>#REF!+#REF!+#REF!+H203+I203+J203+#REF!</f>
        <v>#REF!</v>
      </c>
      <c r="N203" s="5"/>
    </row>
    <row r="204" spans="1:14" s="1" customFormat="1" ht="39.75" customHeight="1">
      <c r="A204" s="70"/>
      <c r="B204" s="70"/>
      <c r="C204" s="70"/>
      <c r="D204" s="47">
        <v>805</v>
      </c>
      <c r="E204" s="30">
        <v>1006</v>
      </c>
      <c r="F204" s="47" t="s">
        <v>390</v>
      </c>
      <c r="G204" s="30">
        <v>200</v>
      </c>
      <c r="H204" s="23">
        <v>750.621</v>
      </c>
      <c r="I204" s="23">
        <v>635.067</v>
      </c>
      <c r="J204" s="23">
        <v>634.655</v>
      </c>
      <c r="K204" s="7" t="e">
        <f>#REF!+#REF!+#REF!+H204+I204+J204+#REF!</f>
        <v>#REF!</v>
      </c>
      <c r="N204" s="5"/>
    </row>
    <row r="205" spans="1:14" s="1" customFormat="1" ht="39.75" customHeight="1">
      <c r="A205" s="71"/>
      <c r="B205" s="71"/>
      <c r="C205" s="71"/>
      <c r="D205" s="47">
        <v>805</v>
      </c>
      <c r="E205" s="30">
        <v>1006</v>
      </c>
      <c r="F205" s="47" t="s">
        <v>390</v>
      </c>
      <c r="G205" s="30">
        <v>800</v>
      </c>
      <c r="H205" s="23">
        <v>37</v>
      </c>
      <c r="I205" s="23">
        <v>0.1</v>
      </c>
      <c r="J205" s="23">
        <v>0.001</v>
      </c>
      <c r="K205" s="7" t="e">
        <f>#REF!+#REF!+#REF!+H205+I205+J205+#REF!</f>
        <v>#REF!</v>
      </c>
      <c r="N205" s="5"/>
    </row>
    <row r="206" spans="1:11" s="1" customFormat="1" ht="41.25" customHeight="1">
      <c r="A206" s="87" t="s">
        <v>196</v>
      </c>
      <c r="B206" s="85" t="s">
        <v>197</v>
      </c>
      <c r="C206" s="44" t="s">
        <v>171</v>
      </c>
      <c r="D206" s="20" t="s">
        <v>162</v>
      </c>
      <c r="E206" s="20" t="s">
        <v>162</v>
      </c>
      <c r="F206" s="20" t="s">
        <v>162</v>
      </c>
      <c r="G206" s="20" t="s">
        <v>162</v>
      </c>
      <c r="H206" s="23">
        <f>H207+H208</f>
        <v>1065742.605</v>
      </c>
      <c r="I206" s="23">
        <f>I207+I208</f>
        <v>1206532.155</v>
      </c>
      <c r="J206" s="23">
        <f>J207+J208</f>
        <v>1205820.4470000002</v>
      </c>
      <c r="K206" s="7" t="e">
        <f>#REF!+#REF!+#REF!+H206+I206+J206+#REF!</f>
        <v>#REF!</v>
      </c>
    </row>
    <row r="207" spans="1:11" s="1" customFormat="1" ht="118.5" customHeight="1">
      <c r="A207" s="70"/>
      <c r="B207" s="101"/>
      <c r="C207" s="44" t="s">
        <v>172</v>
      </c>
      <c r="D207" s="20">
        <v>805</v>
      </c>
      <c r="E207" s="20" t="s">
        <v>162</v>
      </c>
      <c r="F207" s="20" t="s">
        <v>162</v>
      </c>
      <c r="G207" s="20" t="s">
        <v>162</v>
      </c>
      <c r="H207" s="23">
        <f>H209+H210+H211+H212+H213+H226+H235+H236+H237</f>
        <v>1065742.605</v>
      </c>
      <c r="I207" s="23">
        <f>I209+I210+I211+I212+I213+I226+I235+I236+I237</f>
        <v>1206532.155</v>
      </c>
      <c r="J207" s="23">
        <f>J209+J210+J211+J212+J213+J226+J235+J236+J237</f>
        <v>1205820.4470000002</v>
      </c>
      <c r="K207" s="7" t="e">
        <f>#REF!+#REF!+#REF!+H207+I207+J207+#REF!</f>
        <v>#REF!</v>
      </c>
    </row>
    <row r="208" spans="1:11" s="1" customFormat="1" ht="77.25" customHeight="1">
      <c r="A208" s="71"/>
      <c r="B208" s="102"/>
      <c r="C208" s="44" t="s">
        <v>448</v>
      </c>
      <c r="D208" s="20">
        <v>808</v>
      </c>
      <c r="E208" s="20" t="s">
        <v>162</v>
      </c>
      <c r="F208" s="20" t="s">
        <v>162</v>
      </c>
      <c r="G208" s="20" t="s">
        <v>162</v>
      </c>
      <c r="H208" s="23">
        <v>0</v>
      </c>
      <c r="I208" s="23">
        <v>0</v>
      </c>
      <c r="J208" s="23">
        <v>0</v>
      </c>
      <c r="K208" s="7" t="e">
        <f>#REF!+#REF!+#REF!+H208+I208+J208+#REF!</f>
        <v>#REF!</v>
      </c>
    </row>
    <row r="209" spans="1:11" s="1" customFormat="1" ht="156" customHeight="1">
      <c r="A209" s="21" t="s">
        <v>321</v>
      </c>
      <c r="B209" s="36" t="s">
        <v>84</v>
      </c>
      <c r="C209" s="36" t="s">
        <v>173</v>
      </c>
      <c r="D209" s="20">
        <v>805</v>
      </c>
      <c r="E209" s="20" t="s">
        <v>162</v>
      </c>
      <c r="F209" s="18" t="s">
        <v>320</v>
      </c>
      <c r="G209" s="20" t="s">
        <v>162</v>
      </c>
      <c r="H209" s="23">
        <v>0</v>
      </c>
      <c r="I209" s="23">
        <v>0</v>
      </c>
      <c r="J209" s="23">
        <v>0</v>
      </c>
      <c r="K209" s="7" t="e">
        <f>#REF!+#REF!+#REF!+H209+I209+J209+#REF!</f>
        <v>#REF!</v>
      </c>
    </row>
    <row r="210" spans="1:11" s="1" customFormat="1" ht="168" customHeight="1">
      <c r="A210" s="35" t="s">
        <v>322</v>
      </c>
      <c r="B210" s="42" t="s">
        <v>198</v>
      </c>
      <c r="C210" s="42" t="s">
        <v>173</v>
      </c>
      <c r="D210" s="20">
        <v>805</v>
      </c>
      <c r="E210" s="20" t="s">
        <v>162</v>
      </c>
      <c r="F210" s="18" t="s">
        <v>85</v>
      </c>
      <c r="G210" s="20" t="s">
        <v>162</v>
      </c>
      <c r="H210" s="23">
        <v>0</v>
      </c>
      <c r="I210" s="23">
        <v>0</v>
      </c>
      <c r="J210" s="23">
        <v>0</v>
      </c>
      <c r="K210" s="7" t="e">
        <f>#REF!+#REF!+#REF!+H210+I210+J210+#REF!</f>
        <v>#REF!</v>
      </c>
    </row>
    <row r="211" spans="1:11" s="1" customFormat="1" ht="115.5" customHeight="1">
      <c r="A211" s="21" t="s">
        <v>323</v>
      </c>
      <c r="B211" s="36" t="s">
        <v>199</v>
      </c>
      <c r="C211" s="36" t="s">
        <v>173</v>
      </c>
      <c r="D211" s="20">
        <v>805</v>
      </c>
      <c r="E211" s="20" t="s">
        <v>162</v>
      </c>
      <c r="F211" s="18" t="s">
        <v>86</v>
      </c>
      <c r="G211" s="20" t="s">
        <v>162</v>
      </c>
      <c r="H211" s="23">
        <v>0</v>
      </c>
      <c r="I211" s="23">
        <v>0</v>
      </c>
      <c r="J211" s="23">
        <v>0</v>
      </c>
      <c r="K211" s="7" t="e">
        <f>#REF!+#REF!+#REF!+H211+I211+J211+#REF!</f>
        <v>#REF!</v>
      </c>
    </row>
    <row r="212" spans="1:11" s="1" customFormat="1" ht="117" customHeight="1">
      <c r="A212" s="35" t="s">
        <v>293</v>
      </c>
      <c r="B212" s="42" t="s">
        <v>200</v>
      </c>
      <c r="C212" s="42" t="s">
        <v>173</v>
      </c>
      <c r="D212" s="20">
        <v>805</v>
      </c>
      <c r="E212" s="20" t="s">
        <v>162</v>
      </c>
      <c r="F212" s="18" t="s">
        <v>87</v>
      </c>
      <c r="G212" s="20" t="s">
        <v>162</v>
      </c>
      <c r="H212" s="23">
        <v>0</v>
      </c>
      <c r="I212" s="23">
        <v>0</v>
      </c>
      <c r="J212" s="23">
        <v>0</v>
      </c>
      <c r="K212" s="7" t="e">
        <f>#REF!+#REF!+#REF!+H212+I212+J212+#REF!</f>
        <v>#REF!</v>
      </c>
    </row>
    <row r="213" spans="1:11" s="1" customFormat="1" ht="46.5" customHeight="1">
      <c r="A213" s="54" t="s">
        <v>297</v>
      </c>
      <c r="B213" s="80" t="s">
        <v>88</v>
      </c>
      <c r="C213" s="80" t="s">
        <v>173</v>
      </c>
      <c r="D213" s="20">
        <v>805</v>
      </c>
      <c r="E213" s="20" t="s">
        <v>162</v>
      </c>
      <c r="F213" s="20" t="s">
        <v>162</v>
      </c>
      <c r="G213" s="20" t="s">
        <v>162</v>
      </c>
      <c r="H213" s="23">
        <f>H214+H216+H218+H220+H223+H222</f>
        <v>1060081.355</v>
      </c>
      <c r="I213" s="23">
        <f>I214+I216+I218+I220+I223+I222+I225</f>
        <v>1196973.405</v>
      </c>
      <c r="J213" s="23">
        <f>J214+J216+J218+J220+J223+J222+J225</f>
        <v>1196261.6970000002</v>
      </c>
      <c r="K213" s="7" t="e">
        <f>#REF!+#REF!+#REF!+H213+I213+J213+#REF!</f>
        <v>#REF!</v>
      </c>
    </row>
    <row r="214" spans="1:11" s="1" customFormat="1" ht="46.5" customHeight="1">
      <c r="A214" s="55"/>
      <c r="B214" s="81"/>
      <c r="C214" s="80"/>
      <c r="D214" s="20">
        <v>805</v>
      </c>
      <c r="E214" s="37" t="s">
        <v>189</v>
      </c>
      <c r="F214" s="18" t="s">
        <v>89</v>
      </c>
      <c r="G214" s="20">
        <v>600</v>
      </c>
      <c r="H214" s="23">
        <v>0</v>
      </c>
      <c r="I214" s="23">
        <v>0</v>
      </c>
      <c r="J214" s="23">
        <v>0</v>
      </c>
      <c r="K214" s="7"/>
    </row>
    <row r="215" spans="1:11" s="1" customFormat="1" ht="46.5" customHeight="1">
      <c r="A215" s="55"/>
      <c r="B215" s="81"/>
      <c r="C215" s="80"/>
      <c r="D215" s="20">
        <v>805</v>
      </c>
      <c r="E215" s="37" t="s">
        <v>189</v>
      </c>
      <c r="F215" s="18" t="s">
        <v>243</v>
      </c>
      <c r="G215" s="20">
        <v>600</v>
      </c>
      <c r="H215" s="23">
        <v>0</v>
      </c>
      <c r="I215" s="23">
        <v>0</v>
      </c>
      <c r="J215" s="23">
        <v>0</v>
      </c>
      <c r="K215" s="7" t="e">
        <f>#REF!+#REF!+#REF!+H215+I215+J215+#REF!</f>
        <v>#REF!</v>
      </c>
    </row>
    <row r="216" spans="1:11" s="1" customFormat="1" ht="46.5" customHeight="1">
      <c r="A216" s="55"/>
      <c r="B216" s="81"/>
      <c r="C216" s="80"/>
      <c r="D216" s="20">
        <v>805</v>
      </c>
      <c r="E216" s="20">
        <v>1002</v>
      </c>
      <c r="F216" s="18" t="s">
        <v>89</v>
      </c>
      <c r="G216" s="20">
        <v>100</v>
      </c>
      <c r="H216" s="23">
        <v>15784.112</v>
      </c>
      <c r="I216" s="23">
        <v>17902.011</v>
      </c>
      <c r="J216" s="23">
        <v>17901.581</v>
      </c>
      <c r="K216" s="7"/>
    </row>
    <row r="217" spans="1:11" s="1" customFormat="1" ht="46.5" customHeight="1">
      <c r="A217" s="55"/>
      <c r="B217" s="81"/>
      <c r="C217" s="80"/>
      <c r="D217" s="20">
        <v>805</v>
      </c>
      <c r="E217" s="20">
        <v>1002</v>
      </c>
      <c r="F217" s="18" t="s">
        <v>243</v>
      </c>
      <c r="G217" s="20">
        <v>100</v>
      </c>
      <c r="H217" s="23">
        <v>0</v>
      </c>
      <c r="I217" s="23">
        <v>0</v>
      </c>
      <c r="J217" s="23">
        <v>0</v>
      </c>
      <c r="K217" s="7" t="e">
        <f>#REF!+#REF!+#REF!+H217+I217+J217+#REF!</f>
        <v>#REF!</v>
      </c>
    </row>
    <row r="218" spans="1:11" s="1" customFormat="1" ht="46.5" customHeight="1">
      <c r="A218" s="55"/>
      <c r="B218" s="81"/>
      <c r="C218" s="80"/>
      <c r="D218" s="20">
        <v>805</v>
      </c>
      <c r="E218" s="20">
        <v>1002</v>
      </c>
      <c r="F218" s="18" t="s">
        <v>89</v>
      </c>
      <c r="G218" s="20">
        <v>200</v>
      </c>
      <c r="H218" s="23">
        <v>4591.076</v>
      </c>
      <c r="I218" s="23">
        <v>4879.054</v>
      </c>
      <c r="J218" s="23">
        <v>4661.32</v>
      </c>
      <c r="K218" s="7"/>
    </row>
    <row r="219" spans="1:11" s="1" customFormat="1" ht="46.5" customHeight="1">
      <c r="A219" s="55"/>
      <c r="B219" s="81"/>
      <c r="C219" s="80"/>
      <c r="D219" s="20">
        <v>805</v>
      </c>
      <c r="E219" s="20">
        <v>1002</v>
      </c>
      <c r="F219" s="18" t="s">
        <v>243</v>
      </c>
      <c r="G219" s="20">
        <v>200</v>
      </c>
      <c r="H219" s="23">
        <v>0</v>
      </c>
      <c r="I219" s="23">
        <v>0</v>
      </c>
      <c r="J219" s="23">
        <v>0</v>
      </c>
      <c r="K219" s="7" t="e">
        <f>#REF!+#REF!+#REF!+H219+I219+J219+#REF!</f>
        <v>#REF!</v>
      </c>
    </row>
    <row r="220" spans="1:11" s="1" customFormat="1" ht="46.5" customHeight="1">
      <c r="A220" s="55"/>
      <c r="B220" s="81"/>
      <c r="C220" s="80"/>
      <c r="D220" s="20">
        <v>805</v>
      </c>
      <c r="E220" s="20">
        <v>1002</v>
      </c>
      <c r="F220" s="18" t="s">
        <v>89</v>
      </c>
      <c r="G220" s="20">
        <v>300</v>
      </c>
      <c r="H220" s="23">
        <v>578.995</v>
      </c>
      <c r="I220" s="23">
        <v>553.254</v>
      </c>
      <c r="J220" s="23">
        <v>488.891</v>
      </c>
      <c r="K220" s="7"/>
    </row>
    <row r="221" spans="1:11" s="1" customFormat="1" ht="46.5" customHeight="1">
      <c r="A221" s="55"/>
      <c r="B221" s="81"/>
      <c r="C221" s="80"/>
      <c r="D221" s="20">
        <v>805</v>
      </c>
      <c r="E221" s="20">
        <v>1002</v>
      </c>
      <c r="F221" s="18" t="s">
        <v>243</v>
      </c>
      <c r="G221" s="20">
        <v>300</v>
      </c>
      <c r="H221" s="23">
        <v>0</v>
      </c>
      <c r="I221" s="23">
        <v>0</v>
      </c>
      <c r="J221" s="23">
        <v>0</v>
      </c>
      <c r="K221" s="7" t="e">
        <f>#REF!+#REF!+#REF!+H221+I221+J221+#REF!</f>
        <v>#REF!</v>
      </c>
    </row>
    <row r="222" spans="1:11" s="1" customFormat="1" ht="46.5" customHeight="1">
      <c r="A222" s="55"/>
      <c r="B222" s="81"/>
      <c r="C222" s="80"/>
      <c r="D222" s="20">
        <v>805</v>
      </c>
      <c r="E222" s="20">
        <v>1002</v>
      </c>
      <c r="F222" s="18" t="s">
        <v>89</v>
      </c>
      <c r="G222" s="20">
        <v>600</v>
      </c>
      <c r="H222" s="23">
        <v>1037999.266</v>
      </c>
      <c r="I222" s="23">
        <v>1168423.627</v>
      </c>
      <c r="J222" s="23">
        <v>1168304.631</v>
      </c>
      <c r="K222" s="10"/>
    </row>
    <row r="223" spans="1:11" s="1" customFormat="1" ht="46.5" customHeight="1">
      <c r="A223" s="55"/>
      <c r="B223" s="81"/>
      <c r="C223" s="80"/>
      <c r="D223" s="20">
        <v>805</v>
      </c>
      <c r="E223" s="20">
        <v>1002</v>
      </c>
      <c r="F223" s="18" t="s">
        <v>89</v>
      </c>
      <c r="G223" s="20">
        <v>800</v>
      </c>
      <c r="H223" s="23">
        <v>1127.906</v>
      </c>
      <c r="I223" s="23">
        <v>1134.659</v>
      </c>
      <c r="J223" s="23">
        <v>1134.532</v>
      </c>
      <c r="K223" s="7"/>
    </row>
    <row r="224" spans="1:11" s="1" customFormat="1" ht="46.5" customHeight="1">
      <c r="A224" s="55"/>
      <c r="B224" s="81"/>
      <c r="C224" s="80"/>
      <c r="D224" s="20">
        <v>805</v>
      </c>
      <c r="E224" s="20">
        <v>1002</v>
      </c>
      <c r="F224" s="18" t="s">
        <v>243</v>
      </c>
      <c r="G224" s="20">
        <v>800</v>
      </c>
      <c r="H224" s="23">
        <v>0</v>
      </c>
      <c r="I224" s="23">
        <v>0</v>
      </c>
      <c r="J224" s="23">
        <v>0</v>
      </c>
      <c r="K224" s="7" t="e">
        <f>#REF!+#REF!+#REF!+H224+I224+J224+#REF!</f>
        <v>#REF!</v>
      </c>
    </row>
    <row r="225" spans="1:11" s="1" customFormat="1" ht="46.5" customHeight="1">
      <c r="A225" s="55"/>
      <c r="B225" s="81"/>
      <c r="C225" s="81"/>
      <c r="D225" s="20">
        <v>805</v>
      </c>
      <c r="E225" s="20">
        <v>1002</v>
      </c>
      <c r="F225" s="18" t="s">
        <v>444</v>
      </c>
      <c r="G225" s="20">
        <v>600</v>
      </c>
      <c r="H225" s="23">
        <v>0</v>
      </c>
      <c r="I225" s="23">
        <v>4080.8</v>
      </c>
      <c r="J225" s="23">
        <v>3770.742</v>
      </c>
      <c r="K225" s="7" t="e">
        <f>#REF!+#REF!+#REF!+H225+I225+J225+#REF!</f>
        <v>#REF!</v>
      </c>
    </row>
    <row r="226" spans="1:11" s="1" customFormat="1" ht="305.25" customHeight="1">
      <c r="A226" s="35" t="s">
        <v>300</v>
      </c>
      <c r="B226" s="42" t="s">
        <v>400</v>
      </c>
      <c r="C226" s="42" t="s">
        <v>173</v>
      </c>
      <c r="D226" s="20">
        <v>805</v>
      </c>
      <c r="E226" s="20" t="s">
        <v>162</v>
      </c>
      <c r="F226" s="18" t="s">
        <v>162</v>
      </c>
      <c r="G226" s="20" t="s">
        <v>162</v>
      </c>
      <c r="H226" s="23">
        <f>H227</f>
        <v>5661.25</v>
      </c>
      <c r="I226" s="23">
        <f>I227</f>
        <v>9558.75</v>
      </c>
      <c r="J226" s="23">
        <f>J227</f>
        <v>9558.75</v>
      </c>
      <c r="K226" s="7" t="e">
        <f>#REF!+#REF!+#REF!+H226+I226+J226+#REF!</f>
        <v>#REF!</v>
      </c>
    </row>
    <row r="227" spans="1:11" s="1" customFormat="1" ht="34.5" customHeight="1">
      <c r="A227" s="87" t="s">
        <v>301</v>
      </c>
      <c r="B227" s="85" t="s">
        <v>90</v>
      </c>
      <c r="C227" s="85" t="s">
        <v>173</v>
      </c>
      <c r="D227" s="20">
        <v>805</v>
      </c>
      <c r="E227" s="18" t="s">
        <v>162</v>
      </c>
      <c r="F227" s="18" t="s">
        <v>162</v>
      </c>
      <c r="G227" s="20" t="s">
        <v>162</v>
      </c>
      <c r="H227" s="23">
        <f>H229+H228+H232</f>
        <v>5661.25</v>
      </c>
      <c r="I227" s="23">
        <f>I229+I228+I232</f>
        <v>9558.75</v>
      </c>
      <c r="J227" s="23">
        <f>J229+J228+J232</f>
        <v>9558.75</v>
      </c>
      <c r="K227" s="7"/>
    </row>
    <row r="228" spans="1:11" s="1" customFormat="1" ht="34.5" customHeight="1">
      <c r="A228" s="72"/>
      <c r="B228" s="86"/>
      <c r="C228" s="86"/>
      <c r="D228" s="20">
        <v>805</v>
      </c>
      <c r="E228" s="20">
        <v>1003</v>
      </c>
      <c r="F228" s="18" t="s">
        <v>91</v>
      </c>
      <c r="G228" s="20">
        <v>200</v>
      </c>
      <c r="H228" s="23">
        <v>0</v>
      </c>
      <c r="I228" s="23">
        <v>0</v>
      </c>
      <c r="J228" s="23">
        <v>0</v>
      </c>
      <c r="K228" s="7" t="e">
        <f>#REF!+#REF!+#REF!+H228+I228+J228+#REF!</f>
        <v>#REF!</v>
      </c>
    </row>
    <row r="229" spans="1:11" s="1" customFormat="1" ht="70.5" customHeight="1">
      <c r="A229" s="70"/>
      <c r="B229" s="83"/>
      <c r="C229" s="83"/>
      <c r="D229" s="20">
        <v>805</v>
      </c>
      <c r="E229" s="20">
        <v>1003</v>
      </c>
      <c r="F229" s="18" t="s">
        <v>91</v>
      </c>
      <c r="G229" s="20">
        <v>600</v>
      </c>
      <c r="H229" s="23">
        <v>5661.25</v>
      </c>
      <c r="I229" s="23">
        <v>9558.75</v>
      </c>
      <c r="J229" s="23">
        <v>9558.75</v>
      </c>
      <c r="K229" s="7"/>
    </row>
    <row r="230" spans="1:11" s="1" customFormat="1" ht="62.25" customHeight="1">
      <c r="A230" s="70"/>
      <c r="B230" s="83"/>
      <c r="C230" s="83"/>
      <c r="D230" s="20">
        <v>805</v>
      </c>
      <c r="E230" s="20">
        <v>1003</v>
      </c>
      <c r="F230" s="18" t="s">
        <v>244</v>
      </c>
      <c r="G230" s="20">
        <v>600</v>
      </c>
      <c r="H230" s="23">
        <v>0</v>
      </c>
      <c r="I230" s="23">
        <v>0</v>
      </c>
      <c r="J230" s="23">
        <v>0</v>
      </c>
      <c r="K230" s="7" t="e">
        <f>#REF!+#REF!+#REF!+H230+I230+J230+#REF!</f>
        <v>#REF!</v>
      </c>
    </row>
    <row r="231" spans="1:11" s="1" customFormat="1" ht="61.5" customHeight="1">
      <c r="A231" s="70"/>
      <c r="B231" s="83"/>
      <c r="C231" s="83"/>
      <c r="D231" s="20">
        <v>805</v>
      </c>
      <c r="E231" s="20">
        <v>1003</v>
      </c>
      <c r="F231" s="18" t="s">
        <v>245</v>
      </c>
      <c r="G231" s="20">
        <v>600</v>
      </c>
      <c r="H231" s="23">
        <v>0</v>
      </c>
      <c r="I231" s="23">
        <v>0</v>
      </c>
      <c r="J231" s="23">
        <v>0</v>
      </c>
      <c r="K231" s="7" t="e">
        <f>#REF!+#REF!+#REF!+H231+I231+J231+#REF!</f>
        <v>#REF!</v>
      </c>
    </row>
    <row r="232" spans="1:11" s="1" customFormat="1" ht="71.25" customHeight="1">
      <c r="A232" s="70"/>
      <c r="B232" s="83"/>
      <c r="C232" s="83"/>
      <c r="D232" s="20">
        <v>805</v>
      </c>
      <c r="E232" s="20">
        <v>1003</v>
      </c>
      <c r="F232" s="18" t="s">
        <v>414</v>
      </c>
      <c r="G232" s="20">
        <v>600</v>
      </c>
      <c r="H232" s="23">
        <v>0</v>
      </c>
      <c r="I232" s="23">
        <v>0</v>
      </c>
      <c r="J232" s="23">
        <v>0</v>
      </c>
      <c r="K232" s="7"/>
    </row>
    <row r="233" spans="1:11" s="1" customFormat="1" ht="63" customHeight="1">
      <c r="A233" s="71"/>
      <c r="B233" s="84"/>
      <c r="C233" s="84"/>
      <c r="D233" s="20">
        <v>805</v>
      </c>
      <c r="E233" s="20">
        <v>1003</v>
      </c>
      <c r="F233" s="18" t="s">
        <v>244</v>
      </c>
      <c r="G233" s="20">
        <v>600</v>
      </c>
      <c r="H233" s="23">
        <v>0</v>
      </c>
      <c r="I233" s="23">
        <v>0</v>
      </c>
      <c r="J233" s="23">
        <v>0</v>
      </c>
      <c r="K233" s="7" t="e">
        <f>#REF!+#REF!+#REF!+H233+I233+J233+#REF!</f>
        <v>#REF!</v>
      </c>
    </row>
    <row r="234" spans="1:11" s="1" customFormat="1" ht="138" customHeight="1">
      <c r="A234" s="21" t="s">
        <v>302</v>
      </c>
      <c r="B234" s="36" t="s">
        <v>22</v>
      </c>
      <c r="C234" s="36" t="s">
        <v>173</v>
      </c>
      <c r="D234" s="20">
        <v>805</v>
      </c>
      <c r="E234" s="20">
        <v>1003</v>
      </c>
      <c r="F234" s="46" t="s">
        <v>92</v>
      </c>
      <c r="G234" s="20" t="s">
        <v>162</v>
      </c>
      <c r="H234" s="23">
        <v>0</v>
      </c>
      <c r="I234" s="23">
        <v>0</v>
      </c>
      <c r="J234" s="23">
        <v>0</v>
      </c>
      <c r="K234" s="7"/>
    </row>
    <row r="235" spans="1:11" s="1" customFormat="1" ht="224.25" customHeight="1">
      <c r="A235" s="35" t="s">
        <v>304</v>
      </c>
      <c r="B235" s="42" t="s">
        <v>201</v>
      </c>
      <c r="C235" s="42" t="s">
        <v>173</v>
      </c>
      <c r="D235" s="20">
        <v>805</v>
      </c>
      <c r="E235" s="20" t="s">
        <v>162</v>
      </c>
      <c r="F235" s="20" t="s">
        <v>162</v>
      </c>
      <c r="G235" s="20" t="s">
        <v>162</v>
      </c>
      <c r="H235" s="23">
        <v>0</v>
      </c>
      <c r="I235" s="23">
        <v>0</v>
      </c>
      <c r="J235" s="23">
        <v>0</v>
      </c>
      <c r="K235" s="7" t="e">
        <f>#REF!+#REF!+#REF!+H235+I235+J235+#REF!</f>
        <v>#REF!</v>
      </c>
    </row>
    <row r="236" spans="1:11" s="1" customFormat="1" ht="226.5" customHeight="1" hidden="1">
      <c r="A236" s="35" t="s">
        <v>305</v>
      </c>
      <c r="B236" s="42" t="s">
        <v>202</v>
      </c>
      <c r="C236" s="42" t="s">
        <v>449</v>
      </c>
      <c r="D236" s="20">
        <v>808</v>
      </c>
      <c r="E236" s="20">
        <v>1002</v>
      </c>
      <c r="F236" s="18" t="s">
        <v>93</v>
      </c>
      <c r="G236" s="20">
        <v>400</v>
      </c>
      <c r="H236" s="23">
        <v>0</v>
      </c>
      <c r="I236" s="23">
        <v>0</v>
      </c>
      <c r="J236" s="23">
        <v>0</v>
      </c>
      <c r="K236" s="7" t="e">
        <f>#REF!+#REF!+#REF!+H236+I236+J236+#REF!</f>
        <v>#REF!</v>
      </c>
    </row>
    <row r="237" spans="1:11" s="1" customFormat="1" ht="132.75" customHeight="1" hidden="1">
      <c r="A237" s="21" t="s">
        <v>306</v>
      </c>
      <c r="B237" s="36" t="s">
        <v>203</v>
      </c>
      <c r="C237" s="36" t="s">
        <v>449</v>
      </c>
      <c r="D237" s="20" t="s">
        <v>162</v>
      </c>
      <c r="E237" s="20" t="s">
        <v>162</v>
      </c>
      <c r="F237" s="20" t="s">
        <v>162</v>
      </c>
      <c r="G237" s="20" t="s">
        <v>162</v>
      </c>
      <c r="H237" s="23">
        <v>0</v>
      </c>
      <c r="I237" s="23">
        <v>0</v>
      </c>
      <c r="J237" s="23">
        <v>0</v>
      </c>
      <c r="K237" s="7" t="e">
        <f>#REF!+#REF!+#REF!+H237+I237+J237+#REF!</f>
        <v>#REF!</v>
      </c>
    </row>
    <row r="238" spans="1:11" s="1" customFormat="1" ht="33" customHeight="1">
      <c r="A238" s="87" t="s">
        <v>204</v>
      </c>
      <c r="B238" s="87" t="s">
        <v>205</v>
      </c>
      <c r="C238" s="42" t="s">
        <v>171</v>
      </c>
      <c r="D238" s="20" t="s">
        <v>162</v>
      </c>
      <c r="E238" s="20" t="s">
        <v>162</v>
      </c>
      <c r="F238" s="20" t="s">
        <v>162</v>
      </c>
      <c r="G238" s="20" t="s">
        <v>162</v>
      </c>
      <c r="H238" s="23">
        <f>H239+H240+H241+H242</f>
        <v>2345221.3729999997</v>
      </c>
      <c r="I238" s="23">
        <f>I239+I240+I241+I242</f>
        <v>2356273.939</v>
      </c>
      <c r="J238" s="23">
        <f>J239+J240+J241+J242</f>
        <v>2341012.8779999996</v>
      </c>
      <c r="K238" s="7" t="e">
        <f>#REF!+#REF!+#REF!+H238+I238+J238+#REF!</f>
        <v>#REF!</v>
      </c>
    </row>
    <row r="239" spans="1:11" s="1" customFormat="1" ht="193.5" customHeight="1">
      <c r="A239" s="70"/>
      <c r="B239" s="70"/>
      <c r="C239" s="48" t="s">
        <v>206</v>
      </c>
      <c r="D239" s="28">
        <v>840</v>
      </c>
      <c r="E239" s="20" t="s">
        <v>162</v>
      </c>
      <c r="F239" s="20" t="s">
        <v>162</v>
      </c>
      <c r="G239" s="20" t="s">
        <v>162</v>
      </c>
      <c r="H239" s="23">
        <f>H245+H318+H351+H376+H388+H395</f>
        <v>354150.53799999994</v>
      </c>
      <c r="I239" s="23">
        <f>I245+I318+I351+I376+I388+I395</f>
        <v>372339.113</v>
      </c>
      <c r="J239" s="23">
        <f>J245+J318+J351+J376+J388+J395</f>
        <v>370971.798</v>
      </c>
      <c r="K239" s="7" t="e">
        <f>#REF!+#REF!+#REF!+H239+I239+J239+#REF!</f>
        <v>#REF!</v>
      </c>
    </row>
    <row r="240" spans="1:12" s="1" customFormat="1" ht="78" customHeight="1">
      <c r="A240" s="70"/>
      <c r="B240" s="70"/>
      <c r="C240" s="44" t="s">
        <v>432</v>
      </c>
      <c r="D240" s="20">
        <v>805</v>
      </c>
      <c r="E240" s="20" t="s">
        <v>162</v>
      </c>
      <c r="F240" s="20" t="s">
        <v>162</v>
      </c>
      <c r="G240" s="20" t="s">
        <v>162</v>
      </c>
      <c r="H240" s="23">
        <f>H244+H317+H341+H360+H370+H371+H375+H385+H399+H407+H412+H415+H419</f>
        <v>1991068.6600000001</v>
      </c>
      <c r="I240" s="23">
        <f>I244+I317+I341+I360+I370+I371+I375+I385+I399+I407+I412+I415+I419</f>
        <v>1983932.6509999998</v>
      </c>
      <c r="J240" s="23">
        <f>J244+J317+J341+J360+J370+J371+J375+J385+J399+J407+J412+J415+J419</f>
        <v>1970038.9049999998</v>
      </c>
      <c r="K240" s="7" t="e">
        <f>#REF!+#REF!+#REF!+H240+I240+J240+#REF!</f>
        <v>#REF!</v>
      </c>
      <c r="L240" s="6"/>
    </row>
    <row r="241" spans="1:11" s="1" customFormat="1" ht="58.5" customHeight="1">
      <c r="A241" s="70"/>
      <c r="B241" s="70"/>
      <c r="C241" s="44" t="s">
        <v>356</v>
      </c>
      <c r="D241" s="20">
        <v>806</v>
      </c>
      <c r="E241" s="20" t="s">
        <v>162</v>
      </c>
      <c r="F241" s="20" t="s">
        <v>162</v>
      </c>
      <c r="G241" s="20" t="s">
        <v>162</v>
      </c>
      <c r="H241" s="23">
        <f>H246</f>
        <v>2.175</v>
      </c>
      <c r="I241" s="23">
        <f>I246</f>
        <v>2.175</v>
      </c>
      <c r="J241" s="23">
        <f>J246</f>
        <v>2.175</v>
      </c>
      <c r="K241" s="7" t="e">
        <f>#REF!+#REF!+#REF!+H241+I241+J241+#REF!</f>
        <v>#REF!</v>
      </c>
    </row>
    <row r="242" spans="1:11" s="1" customFormat="1" ht="102.75" customHeight="1">
      <c r="A242" s="71"/>
      <c r="B242" s="71"/>
      <c r="C242" s="44" t="s">
        <v>448</v>
      </c>
      <c r="D242" s="20">
        <v>808</v>
      </c>
      <c r="E242" s="20" t="s">
        <v>162</v>
      </c>
      <c r="F242" s="20" t="s">
        <v>162</v>
      </c>
      <c r="G242" s="20" t="s">
        <v>162</v>
      </c>
      <c r="H242" s="23">
        <f>H358</f>
        <v>0</v>
      </c>
      <c r="I242" s="23">
        <f>I358</f>
        <v>0</v>
      </c>
      <c r="J242" s="23">
        <f>J358</f>
        <v>0</v>
      </c>
      <c r="K242" s="7" t="e">
        <f>#REF!+#REF!+#REF!+H242+I242+J242+#REF!</f>
        <v>#REF!</v>
      </c>
    </row>
    <row r="243" spans="1:11" s="1" customFormat="1" ht="26.25" customHeight="1">
      <c r="A243" s="87" t="s">
        <v>321</v>
      </c>
      <c r="B243" s="52" t="s">
        <v>207</v>
      </c>
      <c r="C243" s="44" t="s">
        <v>171</v>
      </c>
      <c r="D243" s="37" t="s">
        <v>162</v>
      </c>
      <c r="E243" s="37" t="s">
        <v>162</v>
      </c>
      <c r="F243" s="37" t="s">
        <v>162</v>
      </c>
      <c r="G243" s="37" t="s">
        <v>162</v>
      </c>
      <c r="H243" s="23">
        <f>H244+H245+H246</f>
        <v>1383270.425</v>
      </c>
      <c r="I243" s="23">
        <f>I244+I245+I246</f>
        <v>1347356.4119999998</v>
      </c>
      <c r="J243" s="23">
        <f>J244+J245+J246</f>
        <v>1340366.932</v>
      </c>
      <c r="K243" s="7" t="e">
        <f>#REF!+#REF!+#REF!+H243+I243+J243+#REF!</f>
        <v>#REF!</v>
      </c>
    </row>
    <row r="244" spans="1:11" s="1" customFormat="1" ht="116.25" customHeight="1">
      <c r="A244" s="70"/>
      <c r="B244" s="83"/>
      <c r="C244" s="44" t="s">
        <v>173</v>
      </c>
      <c r="D244" s="20">
        <v>805</v>
      </c>
      <c r="E244" s="37" t="s">
        <v>162</v>
      </c>
      <c r="F244" s="18" t="s">
        <v>162</v>
      </c>
      <c r="G244" s="20" t="s">
        <v>162</v>
      </c>
      <c r="H244" s="38">
        <f>H247+H252+H260+H268+H273+H278+H282+H287+H291+H296+H301+H306+H311</f>
        <v>1383193.455</v>
      </c>
      <c r="I244" s="38">
        <f>I247+I252+I260+I268+I273+I278+I282+I287+I291+I296+I301+I306+I311</f>
        <v>1347279.4419999998</v>
      </c>
      <c r="J244" s="38">
        <f>J247+J252+J260+J268+J273+J278+J282+J287+J291+J296+J301+J306+J311</f>
        <v>1340289.997</v>
      </c>
      <c r="K244" s="7" t="e">
        <f>#REF!+#REF!+#REF!+H244+I244+J244+#REF!</f>
        <v>#REF!</v>
      </c>
    </row>
    <row r="245" spans="1:11" s="1" customFormat="1" ht="154.5" customHeight="1">
      <c r="A245" s="70"/>
      <c r="B245" s="83"/>
      <c r="C245" s="48" t="s">
        <v>208</v>
      </c>
      <c r="D245" s="20">
        <v>840</v>
      </c>
      <c r="E245" s="37" t="s">
        <v>162</v>
      </c>
      <c r="F245" s="18" t="s">
        <v>162</v>
      </c>
      <c r="G245" s="20" t="s">
        <v>162</v>
      </c>
      <c r="H245" s="38">
        <f>H283+H290</f>
        <v>74.795</v>
      </c>
      <c r="I245" s="38">
        <f>I283+I290</f>
        <v>74.795</v>
      </c>
      <c r="J245" s="38">
        <f>J283+J290</f>
        <v>74.76</v>
      </c>
      <c r="K245" s="7" t="e">
        <f>#REF!+#REF!+#REF!+H245+I245+J245+#REF!</f>
        <v>#REF!</v>
      </c>
    </row>
    <row r="246" spans="1:11" s="1" customFormat="1" ht="63" customHeight="1">
      <c r="A246" s="71"/>
      <c r="B246" s="84"/>
      <c r="C246" s="44" t="s">
        <v>209</v>
      </c>
      <c r="D246" s="20">
        <v>806</v>
      </c>
      <c r="E246" s="37" t="s">
        <v>162</v>
      </c>
      <c r="F246" s="18" t="s">
        <v>162</v>
      </c>
      <c r="G246" s="20" t="s">
        <v>162</v>
      </c>
      <c r="H246" s="38">
        <f>H285</f>
        <v>2.175</v>
      </c>
      <c r="I246" s="38">
        <f>I285</f>
        <v>2.175</v>
      </c>
      <c r="J246" s="38">
        <f>J285</f>
        <v>2.175</v>
      </c>
      <c r="K246" s="7" t="e">
        <f>#REF!+#REF!+#REF!+H246+I246+J246+#REF!</f>
        <v>#REF!</v>
      </c>
    </row>
    <row r="247" spans="1:11" s="1" customFormat="1" ht="30" customHeight="1">
      <c r="A247" s="87" t="s">
        <v>324</v>
      </c>
      <c r="B247" s="85" t="s">
        <v>94</v>
      </c>
      <c r="C247" s="85" t="s">
        <v>173</v>
      </c>
      <c r="D247" s="20">
        <v>805</v>
      </c>
      <c r="E247" s="20" t="s">
        <v>162</v>
      </c>
      <c r="F247" s="18" t="s">
        <v>162</v>
      </c>
      <c r="G247" s="20" t="s">
        <v>162</v>
      </c>
      <c r="H247" s="38">
        <f>H248+H250</f>
        <v>338.6</v>
      </c>
      <c r="I247" s="38">
        <f>I248+I250</f>
        <v>289.71200000000005</v>
      </c>
      <c r="J247" s="38">
        <f>J248+J250</f>
        <v>286.026</v>
      </c>
      <c r="K247" s="7"/>
    </row>
    <row r="248" spans="1:11" s="1" customFormat="1" ht="44.25" customHeight="1">
      <c r="A248" s="70"/>
      <c r="B248" s="83"/>
      <c r="C248" s="83"/>
      <c r="D248" s="20">
        <v>805</v>
      </c>
      <c r="E248" s="20">
        <v>1003</v>
      </c>
      <c r="F248" s="18" t="s">
        <v>95</v>
      </c>
      <c r="G248" s="20">
        <v>200</v>
      </c>
      <c r="H248" s="38">
        <v>8.6</v>
      </c>
      <c r="I248" s="38">
        <v>5.6</v>
      </c>
      <c r="J248" s="38">
        <v>3.916</v>
      </c>
      <c r="K248" s="7"/>
    </row>
    <row r="249" spans="1:11" s="1" customFormat="1" ht="44.25" customHeight="1">
      <c r="A249" s="70"/>
      <c r="B249" s="83"/>
      <c r="C249" s="83"/>
      <c r="D249" s="20">
        <v>805</v>
      </c>
      <c r="E249" s="20">
        <v>1003</v>
      </c>
      <c r="F249" s="18" t="s">
        <v>248</v>
      </c>
      <c r="G249" s="20">
        <v>200</v>
      </c>
      <c r="H249" s="38">
        <v>0</v>
      </c>
      <c r="I249" s="38">
        <v>0</v>
      </c>
      <c r="J249" s="38">
        <v>0</v>
      </c>
      <c r="K249" s="7" t="e">
        <f>#REF!+#REF!+#REF!+H249+I249+J249+#REF!</f>
        <v>#REF!</v>
      </c>
    </row>
    <row r="250" spans="1:11" s="1" customFormat="1" ht="44.25" customHeight="1">
      <c r="A250" s="70"/>
      <c r="B250" s="83"/>
      <c r="C250" s="83"/>
      <c r="D250" s="20">
        <v>805</v>
      </c>
      <c r="E250" s="20">
        <v>1003</v>
      </c>
      <c r="F250" s="18" t="s">
        <v>95</v>
      </c>
      <c r="G250" s="20">
        <v>300</v>
      </c>
      <c r="H250" s="38">
        <v>330</v>
      </c>
      <c r="I250" s="38">
        <v>284.112</v>
      </c>
      <c r="J250" s="38">
        <v>282.11</v>
      </c>
      <c r="K250" s="7"/>
    </row>
    <row r="251" spans="1:11" s="1" customFormat="1" ht="44.25" customHeight="1">
      <c r="A251" s="71"/>
      <c r="B251" s="84"/>
      <c r="C251" s="84"/>
      <c r="D251" s="20">
        <v>805</v>
      </c>
      <c r="E251" s="20">
        <v>1003</v>
      </c>
      <c r="F251" s="18" t="s">
        <v>248</v>
      </c>
      <c r="G251" s="20">
        <v>300</v>
      </c>
      <c r="H251" s="38">
        <v>0</v>
      </c>
      <c r="I251" s="38">
        <v>0</v>
      </c>
      <c r="J251" s="38">
        <v>0</v>
      </c>
      <c r="K251" s="7" t="e">
        <f>#REF!+#REF!+#REF!+H251+I251+J251+#REF!</f>
        <v>#REF!</v>
      </c>
    </row>
    <row r="252" spans="1:11" s="1" customFormat="1" ht="33.75" customHeight="1">
      <c r="A252" s="87" t="s">
        <v>325</v>
      </c>
      <c r="B252" s="85" t="s">
        <v>211</v>
      </c>
      <c r="C252" s="86" t="s">
        <v>173</v>
      </c>
      <c r="D252" s="20">
        <v>805</v>
      </c>
      <c r="E252" s="20" t="s">
        <v>162</v>
      </c>
      <c r="F252" s="18" t="s">
        <v>162</v>
      </c>
      <c r="G252" s="20" t="s">
        <v>162</v>
      </c>
      <c r="H252" s="38">
        <f>H253+H255</f>
        <v>379983.376</v>
      </c>
      <c r="I252" s="38">
        <f>I253+I255</f>
        <v>380930.376</v>
      </c>
      <c r="J252" s="38">
        <f>J253+J255</f>
        <v>380928.619</v>
      </c>
      <c r="K252" s="7"/>
    </row>
    <row r="253" spans="1:11" s="1" customFormat="1" ht="33.75" customHeight="1">
      <c r="A253" s="70"/>
      <c r="B253" s="83"/>
      <c r="C253" s="86"/>
      <c r="D253" s="20">
        <v>805</v>
      </c>
      <c r="E253" s="20">
        <v>1003</v>
      </c>
      <c r="F253" s="18" t="s">
        <v>96</v>
      </c>
      <c r="G253" s="20">
        <v>200</v>
      </c>
      <c r="H253" s="38">
        <v>3711.376</v>
      </c>
      <c r="I253" s="38">
        <v>4658.376</v>
      </c>
      <c r="J253" s="38">
        <v>4656.619</v>
      </c>
      <c r="K253" s="7"/>
    </row>
    <row r="254" spans="1:11" s="1" customFormat="1" ht="33.75" customHeight="1">
      <c r="A254" s="70"/>
      <c r="B254" s="83"/>
      <c r="C254" s="86"/>
      <c r="D254" s="20">
        <v>805</v>
      </c>
      <c r="E254" s="20">
        <v>1003</v>
      </c>
      <c r="F254" s="18" t="s">
        <v>249</v>
      </c>
      <c r="G254" s="20">
        <v>200</v>
      </c>
      <c r="H254" s="38">
        <v>0</v>
      </c>
      <c r="I254" s="38">
        <v>0</v>
      </c>
      <c r="J254" s="38">
        <v>0</v>
      </c>
      <c r="K254" s="7" t="e">
        <f>#REF!+#REF!+#REF!+H254+I254+J254+#REF!</f>
        <v>#REF!</v>
      </c>
    </row>
    <row r="255" spans="1:11" s="1" customFormat="1" ht="33.75" customHeight="1">
      <c r="A255" s="70"/>
      <c r="B255" s="83"/>
      <c r="C255" s="86"/>
      <c r="D255" s="20">
        <v>805</v>
      </c>
      <c r="E255" s="20">
        <v>1003</v>
      </c>
      <c r="F255" s="18" t="s">
        <v>96</v>
      </c>
      <c r="G255" s="20">
        <v>300</v>
      </c>
      <c r="H255" s="38">
        <v>376272</v>
      </c>
      <c r="I255" s="38">
        <v>376272</v>
      </c>
      <c r="J255" s="38">
        <v>376272</v>
      </c>
      <c r="K255" s="7"/>
    </row>
    <row r="256" spans="1:11" s="1" customFormat="1" ht="33.75" customHeight="1">
      <c r="A256" s="71"/>
      <c r="B256" s="84"/>
      <c r="C256" s="84"/>
      <c r="D256" s="20">
        <v>805</v>
      </c>
      <c r="E256" s="20">
        <v>1003</v>
      </c>
      <c r="F256" s="18" t="s">
        <v>249</v>
      </c>
      <c r="G256" s="20">
        <v>300</v>
      </c>
      <c r="H256" s="38">
        <v>0</v>
      </c>
      <c r="I256" s="38">
        <v>0</v>
      </c>
      <c r="J256" s="38">
        <v>0</v>
      </c>
      <c r="K256" s="7" t="e">
        <f>#REF!+#REF!+#REF!+H256+I256+J256+#REF!</f>
        <v>#REF!</v>
      </c>
    </row>
    <row r="257" spans="1:11" s="1" customFormat="1" ht="51" customHeight="1">
      <c r="A257" s="54" t="s">
        <v>326</v>
      </c>
      <c r="B257" s="80" t="s">
        <v>97</v>
      </c>
      <c r="C257" s="80" t="s">
        <v>173</v>
      </c>
      <c r="D257" s="20">
        <v>805</v>
      </c>
      <c r="E257" s="20">
        <v>1003</v>
      </c>
      <c r="F257" s="20" t="s">
        <v>162</v>
      </c>
      <c r="G257" s="20" t="s">
        <v>162</v>
      </c>
      <c r="H257" s="38">
        <v>0</v>
      </c>
      <c r="I257" s="38">
        <v>0</v>
      </c>
      <c r="J257" s="38">
        <v>0</v>
      </c>
      <c r="K257" s="7"/>
    </row>
    <row r="258" spans="1:11" s="1" customFormat="1" ht="42.75" customHeight="1">
      <c r="A258" s="55"/>
      <c r="B258" s="81"/>
      <c r="C258" s="80"/>
      <c r="D258" s="20">
        <v>805</v>
      </c>
      <c r="E258" s="20">
        <v>1003</v>
      </c>
      <c r="F258" s="18" t="s">
        <v>246</v>
      </c>
      <c r="G258" s="20">
        <v>200</v>
      </c>
      <c r="H258" s="38">
        <v>0</v>
      </c>
      <c r="I258" s="38">
        <v>0</v>
      </c>
      <c r="J258" s="38">
        <v>0</v>
      </c>
      <c r="K258" s="7" t="e">
        <f>#REF!+#REF!+#REF!+H258+I258+J258+#REF!</f>
        <v>#REF!</v>
      </c>
    </row>
    <row r="259" spans="1:11" s="1" customFormat="1" ht="42.75" customHeight="1">
      <c r="A259" s="55"/>
      <c r="B259" s="81"/>
      <c r="C259" s="80"/>
      <c r="D259" s="20">
        <v>805</v>
      </c>
      <c r="E259" s="20">
        <v>1003</v>
      </c>
      <c r="F259" s="18" t="s">
        <v>246</v>
      </c>
      <c r="G259" s="20">
        <v>300</v>
      </c>
      <c r="H259" s="38">
        <v>0</v>
      </c>
      <c r="I259" s="38">
        <v>0</v>
      </c>
      <c r="J259" s="38">
        <v>0</v>
      </c>
      <c r="K259" s="7" t="e">
        <f>#REF!+#REF!+#REF!+H259+I259+J259+#REF!</f>
        <v>#REF!</v>
      </c>
    </row>
    <row r="260" spans="1:11" s="1" customFormat="1" ht="42.75" customHeight="1">
      <c r="A260" s="55"/>
      <c r="B260" s="81"/>
      <c r="C260" s="80"/>
      <c r="D260" s="20">
        <v>805</v>
      </c>
      <c r="E260" s="20">
        <v>1004</v>
      </c>
      <c r="F260" s="18" t="s">
        <v>162</v>
      </c>
      <c r="G260" s="20" t="s">
        <v>162</v>
      </c>
      <c r="H260" s="38">
        <f>H263+H265+H267</f>
        <v>430015.22</v>
      </c>
      <c r="I260" s="38">
        <f>I263+I264+I265+I267</f>
        <v>425294.428</v>
      </c>
      <c r="J260" s="38">
        <f>J263+J264+J265+J267</f>
        <v>425294.3</v>
      </c>
      <c r="K260" s="7"/>
    </row>
    <row r="261" spans="1:11" s="1" customFormat="1" ht="42.75" customHeight="1">
      <c r="A261" s="55"/>
      <c r="B261" s="81"/>
      <c r="C261" s="80"/>
      <c r="D261" s="20">
        <v>805</v>
      </c>
      <c r="E261" s="20">
        <v>1004</v>
      </c>
      <c r="F261" s="18" t="s">
        <v>246</v>
      </c>
      <c r="G261" s="20">
        <v>200</v>
      </c>
      <c r="H261" s="38">
        <v>0</v>
      </c>
      <c r="I261" s="38">
        <v>0</v>
      </c>
      <c r="J261" s="38">
        <v>0</v>
      </c>
      <c r="K261" s="7" t="e">
        <f>#REF!+#REF!+#REF!+H261+I261+J261+#REF!</f>
        <v>#REF!</v>
      </c>
    </row>
    <row r="262" spans="1:11" s="1" customFormat="1" ht="42.75" customHeight="1">
      <c r="A262" s="55"/>
      <c r="B262" s="81"/>
      <c r="C262" s="80"/>
      <c r="D262" s="20">
        <v>805</v>
      </c>
      <c r="E262" s="20">
        <v>1004</v>
      </c>
      <c r="F262" s="18" t="s">
        <v>246</v>
      </c>
      <c r="G262" s="20">
        <v>300</v>
      </c>
      <c r="H262" s="38">
        <v>0</v>
      </c>
      <c r="I262" s="38">
        <v>0</v>
      </c>
      <c r="J262" s="38">
        <v>0</v>
      </c>
      <c r="K262" s="7" t="e">
        <f>#REF!+#REF!+#REF!+H262+I262+J262+#REF!</f>
        <v>#REF!</v>
      </c>
    </row>
    <row r="263" spans="1:11" s="1" customFormat="1" ht="42.75" customHeight="1">
      <c r="A263" s="55"/>
      <c r="B263" s="81"/>
      <c r="C263" s="80"/>
      <c r="D263" s="20">
        <v>805</v>
      </c>
      <c r="E263" s="20">
        <v>1004</v>
      </c>
      <c r="F263" s="46" t="s">
        <v>98</v>
      </c>
      <c r="G263" s="20">
        <v>200</v>
      </c>
      <c r="H263" s="38">
        <v>3189.462</v>
      </c>
      <c r="I263" s="38">
        <v>0</v>
      </c>
      <c r="J263" s="38">
        <v>0</v>
      </c>
      <c r="K263" s="7"/>
    </row>
    <row r="264" spans="1:11" s="1" customFormat="1" ht="42.75" customHeight="1">
      <c r="A264" s="55"/>
      <c r="B264" s="81"/>
      <c r="C264" s="80"/>
      <c r="D264" s="20">
        <v>805</v>
      </c>
      <c r="E264" s="20">
        <v>1004</v>
      </c>
      <c r="F264" s="46" t="s">
        <v>445</v>
      </c>
      <c r="G264" s="20">
        <v>200</v>
      </c>
      <c r="H264" s="38">
        <v>0</v>
      </c>
      <c r="I264" s="38">
        <v>5212</v>
      </c>
      <c r="J264" s="38">
        <v>5212</v>
      </c>
      <c r="K264" s="7"/>
    </row>
    <row r="265" spans="1:11" s="1" customFormat="1" ht="42.75" customHeight="1">
      <c r="A265" s="55"/>
      <c r="B265" s="81"/>
      <c r="C265" s="81"/>
      <c r="D265" s="20">
        <v>805</v>
      </c>
      <c r="E265" s="20">
        <v>1004</v>
      </c>
      <c r="F265" s="46" t="s">
        <v>98</v>
      </c>
      <c r="G265" s="20">
        <v>300</v>
      </c>
      <c r="H265" s="38">
        <v>249894.658</v>
      </c>
      <c r="I265" s="38">
        <v>420082.428</v>
      </c>
      <c r="J265" s="38">
        <v>420082.3</v>
      </c>
      <c r="K265" s="7"/>
    </row>
    <row r="266" spans="1:11" s="1" customFormat="1" ht="42.75" customHeight="1">
      <c r="A266" s="55"/>
      <c r="B266" s="81"/>
      <c r="C266" s="81"/>
      <c r="D266" s="20">
        <v>805</v>
      </c>
      <c r="E266" s="20">
        <v>1004</v>
      </c>
      <c r="F266" s="46" t="s">
        <v>247</v>
      </c>
      <c r="G266" s="20">
        <v>300</v>
      </c>
      <c r="H266" s="38">
        <v>0</v>
      </c>
      <c r="I266" s="38">
        <v>0</v>
      </c>
      <c r="J266" s="38">
        <v>0</v>
      </c>
      <c r="K266" s="7" t="e">
        <f>#REF!+#REF!+#REF!+H266+I266+J266+#REF!</f>
        <v>#REF!</v>
      </c>
    </row>
    <row r="267" spans="1:11" s="1" customFormat="1" ht="42.75" customHeight="1">
      <c r="A267" s="55"/>
      <c r="B267" s="81"/>
      <c r="C267" s="81"/>
      <c r="D267" s="20">
        <v>805</v>
      </c>
      <c r="E267" s="20">
        <v>1004</v>
      </c>
      <c r="F267" s="46" t="s">
        <v>398</v>
      </c>
      <c r="G267" s="20">
        <v>300</v>
      </c>
      <c r="H267" s="38">
        <v>176931.1</v>
      </c>
      <c r="I267" s="38">
        <v>0</v>
      </c>
      <c r="J267" s="38">
        <v>0</v>
      </c>
      <c r="K267" s="7" t="e">
        <f>#REF!+#REF!+#REF!+H267+I267+J267+#REF!</f>
        <v>#REF!</v>
      </c>
    </row>
    <row r="268" spans="1:11" s="1" customFormat="1" ht="30" customHeight="1">
      <c r="A268" s="72" t="s">
        <v>327</v>
      </c>
      <c r="B268" s="86" t="s">
        <v>212</v>
      </c>
      <c r="C268" s="86" t="s">
        <v>173</v>
      </c>
      <c r="D268" s="30">
        <v>805</v>
      </c>
      <c r="E268" s="30" t="s">
        <v>162</v>
      </c>
      <c r="F268" s="30" t="s">
        <v>162</v>
      </c>
      <c r="G268" s="20" t="s">
        <v>162</v>
      </c>
      <c r="H268" s="38">
        <f>H269+H271</f>
        <v>5466.9529999999995</v>
      </c>
      <c r="I268" s="38">
        <f>I269+I271</f>
        <v>5523.9529999999995</v>
      </c>
      <c r="J268" s="38">
        <f>J269+J271</f>
        <v>5517.835</v>
      </c>
      <c r="K268" s="7"/>
    </row>
    <row r="269" spans="1:11" s="1" customFormat="1" ht="37.5" customHeight="1">
      <c r="A269" s="70"/>
      <c r="B269" s="83"/>
      <c r="C269" s="86"/>
      <c r="D269" s="20">
        <v>805</v>
      </c>
      <c r="E269" s="20">
        <v>1003</v>
      </c>
      <c r="F269" s="18" t="s">
        <v>99</v>
      </c>
      <c r="G269" s="20">
        <v>200</v>
      </c>
      <c r="H269" s="38">
        <v>2.891</v>
      </c>
      <c r="I269" s="38">
        <v>59.891</v>
      </c>
      <c r="J269" s="38">
        <v>55.823</v>
      </c>
      <c r="K269" s="7"/>
    </row>
    <row r="270" spans="1:11" s="1" customFormat="1" ht="37.5" customHeight="1">
      <c r="A270" s="70"/>
      <c r="B270" s="83"/>
      <c r="C270" s="86"/>
      <c r="D270" s="20">
        <v>805</v>
      </c>
      <c r="E270" s="20">
        <v>1003</v>
      </c>
      <c r="F270" s="18" t="s">
        <v>250</v>
      </c>
      <c r="G270" s="20">
        <v>200</v>
      </c>
      <c r="H270" s="38">
        <v>0</v>
      </c>
      <c r="I270" s="38">
        <v>0</v>
      </c>
      <c r="J270" s="38">
        <v>0</v>
      </c>
      <c r="K270" s="7" t="e">
        <f>#REF!+#REF!+#REF!+H270+I270+J270+#REF!</f>
        <v>#REF!</v>
      </c>
    </row>
    <row r="271" spans="1:11" s="1" customFormat="1" ht="37.5" customHeight="1">
      <c r="A271" s="70"/>
      <c r="B271" s="83"/>
      <c r="C271" s="86"/>
      <c r="D271" s="20">
        <v>805</v>
      </c>
      <c r="E271" s="20">
        <v>1003</v>
      </c>
      <c r="F271" s="18" t="s">
        <v>99</v>
      </c>
      <c r="G271" s="20">
        <v>300</v>
      </c>
      <c r="H271" s="38">
        <v>5464.062</v>
      </c>
      <c r="I271" s="38">
        <v>5464.062</v>
      </c>
      <c r="J271" s="38">
        <v>5462.012</v>
      </c>
      <c r="K271" s="7"/>
    </row>
    <row r="272" spans="1:11" s="1" customFormat="1" ht="37.5" customHeight="1">
      <c r="A272" s="71"/>
      <c r="B272" s="84"/>
      <c r="C272" s="84"/>
      <c r="D272" s="20">
        <v>805</v>
      </c>
      <c r="E272" s="20">
        <v>1003</v>
      </c>
      <c r="F272" s="18" t="s">
        <v>250</v>
      </c>
      <c r="G272" s="20">
        <v>300</v>
      </c>
      <c r="H272" s="38">
        <v>0</v>
      </c>
      <c r="I272" s="38">
        <v>0</v>
      </c>
      <c r="J272" s="38">
        <v>0</v>
      </c>
      <c r="K272" s="7" t="e">
        <f>#REF!+#REF!+#REF!+H272+I272+J272+#REF!</f>
        <v>#REF!</v>
      </c>
    </row>
    <row r="273" spans="1:11" s="2" customFormat="1" ht="31.5" customHeight="1">
      <c r="A273" s="87" t="s">
        <v>328</v>
      </c>
      <c r="B273" s="85" t="s">
        <v>433</v>
      </c>
      <c r="C273" s="86" t="s">
        <v>173</v>
      </c>
      <c r="D273" s="20">
        <v>805</v>
      </c>
      <c r="E273" s="20" t="s">
        <v>162</v>
      </c>
      <c r="F273" s="20" t="s">
        <v>162</v>
      </c>
      <c r="G273" s="20" t="s">
        <v>162</v>
      </c>
      <c r="H273" s="38">
        <f>H274+H276</f>
        <v>641.4000000000001</v>
      </c>
      <c r="I273" s="38">
        <f>I274+I276</f>
        <v>875.6120000000001</v>
      </c>
      <c r="J273" s="38">
        <f>J274+J276</f>
        <v>819.759</v>
      </c>
      <c r="K273" s="7"/>
    </row>
    <row r="274" spans="1:11" s="2" customFormat="1" ht="38.25" customHeight="1">
      <c r="A274" s="70"/>
      <c r="B274" s="83"/>
      <c r="C274" s="86"/>
      <c r="D274" s="20">
        <v>805</v>
      </c>
      <c r="E274" s="20">
        <v>1003</v>
      </c>
      <c r="F274" s="18" t="s">
        <v>100</v>
      </c>
      <c r="G274" s="20">
        <v>200</v>
      </c>
      <c r="H274" s="38">
        <v>4.2</v>
      </c>
      <c r="I274" s="38">
        <v>8.575</v>
      </c>
      <c r="J274" s="38">
        <v>8.479</v>
      </c>
      <c r="K274" s="7"/>
    </row>
    <row r="275" spans="1:11" s="2" customFormat="1" ht="36.75" customHeight="1">
      <c r="A275" s="70"/>
      <c r="B275" s="83"/>
      <c r="C275" s="86"/>
      <c r="D275" s="20">
        <v>805</v>
      </c>
      <c r="E275" s="20">
        <v>1003</v>
      </c>
      <c r="F275" s="18" t="s">
        <v>251</v>
      </c>
      <c r="G275" s="20">
        <v>200</v>
      </c>
      <c r="H275" s="38">
        <v>0</v>
      </c>
      <c r="I275" s="38">
        <v>0</v>
      </c>
      <c r="J275" s="38">
        <v>0</v>
      </c>
      <c r="K275" s="7" t="e">
        <f>#REF!+#REF!+#REF!+H275+I275+J275+#REF!</f>
        <v>#REF!</v>
      </c>
    </row>
    <row r="276" spans="1:11" s="2" customFormat="1" ht="34.5" customHeight="1">
      <c r="A276" s="70"/>
      <c r="B276" s="83"/>
      <c r="C276" s="86"/>
      <c r="D276" s="20">
        <v>805</v>
      </c>
      <c r="E276" s="20">
        <v>1003</v>
      </c>
      <c r="F276" s="18" t="s">
        <v>100</v>
      </c>
      <c r="G276" s="20">
        <v>300</v>
      </c>
      <c r="H276" s="38">
        <v>637.2</v>
      </c>
      <c r="I276" s="38">
        <v>867.037</v>
      </c>
      <c r="J276" s="38">
        <v>811.28</v>
      </c>
      <c r="K276" s="7"/>
    </row>
    <row r="277" spans="1:11" s="2" customFormat="1" ht="72.75" customHeight="1">
      <c r="A277" s="71"/>
      <c r="B277" s="84"/>
      <c r="C277" s="84"/>
      <c r="D277" s="20">
        <v>805</v>
      </c>
      <c r="E277" s="20">
        <v>1003</v>
      </c>
      <c r="F277" s="18" t="s">
        <v>251</v>
      </c>
      <c r="G277" s="20">
        <v>300</v>
      </c>
      <c r="H277" s="38">
        <v>0</v>
      </c>
      <c r="I277" s="38">
        <v>0</v>
      </c>
      <c r="J277" s="38">
        <v>0</v>
      </c>
      <c r="K277" s="7" t="e">
        <f>#REF!+#REF!+#REF!+H277+I277+J277+#REF!</f>
        <v>#REF!</v>
      </c>
    </row>
    <row r="278" spans="1:14" s="2" customFormat="1" ht="58.5" customHeight="1">
      <c r="A278" s="87" t="s">
        <v>329</v>
      </c>
      <c r="B278" s="85" t="s">
        <v>394</v>
      </c>
      <c r="C278" s="85" t="s">
        <v>173</v>
      </c>
      <c r="D278" s="20">
        <v>805</v>
      </c>
      <c r="E278" s="20">
        <v>1003</v>
      </c>
      <c r="F278" s="18" t="s">
        <v>395</v>
      </c>
      <c r="G278" s="20" t="s">
        <v>162</v>
      </c>
      <c r="H278" s="38">
        <f>H279+H280</f>
        <v>2988</v>
      </c>
      <c r="I278" s="38">
        <f>I279+I280</f>
        <v>3022</v>
      </c>
      <c r="J278" s="38">
        <f>J279+J280</f>
        <v>3005.7000000000003</v>
      </c>
      <c r="K278" s="7" t="e">
        <f>#REF!+#REF!+#REF!+H278+I278+J278+#REF!</f>
        <v>#REF!</v>
      </c>
      <c r="N278" s="5"/>
    </row>
    <row r="279" spans="1:11" s="2" customFormat="1" ht="55.5" customHeight="1">
      <c r="A279" s="72"/>
      <c r="B279" s="86"/>
      <c r="C279" s="86"/>
      <c r="D279" s="20">
        <v>805</v>
      </c>
      <c r="E279" s="20">
        <v>1003</v>
      </c>
      <c r="F279" s="18" t="s">
        <v>395</v>
      </c>
      <c r="G279" s="20">
        <v>200</v>
      </c>
      <c r="H279" s="38">
        <v>0</v>
      </c>
      <c r="I279" s="38">
        <v>34</v>
      </c>
      <c r="J279" s="38">
        <v>33.574</v>
      </c>
      <c r="K279" s="7" t="e">
        <f>#REF!+#REF!+#REF!+H279+I279+J279+#REF!</f>
        <v>#REF!</v>
      </c>
    </row>
    <row r="280" spans="1:11" s="2" customFormat="1" ht="70.5" customHeight="1">
      <c r="A280" s="88"/>
      <c r="B280" s="89"/>
      <c r="C280" s="89"/>
      <c r="D280" s="20">
        <v>805</v>
      </c>
      <c r="E280" s="20">
        <v>1003</v>
      </c>
      <c r="F280" s="18" t="s">
        <v>395</v>
      </c>
      <c r="G280" s="20">
        <v>300</v>
      </c>
      <c r="H280" s="38">
        <v>2988</v>
      </c>
      <c r="I280" s="38">
        <v>2988</v>
      </c>
      <c r="J280" s="38">
        <v>2972.126</v>
      </c>
      <c r="K280" s="7" t="e">
        <f>#REF!+#REF!+#REF!+H280+I280+J280+#REF!</f>
        <v>#REF!</v>
      </c>
    </row>
    <row r="281" spans="1:11" s="1" customFormat="1" ht="42" customHeight="1">
      <c r="A281" s="87" t="s">
        <v>330</v>
      </c>
      <c r="B281" s="85" t="s">
        <v>101</v>
      </c>
      <c r="C281" s="85" t="s">
        <v>173</v>
      </c>
      <c r="D281" s="20">
        <v>805</v>
      </c>
      <c r="E281" s="20">
        <v>1003</v>
      </c>
      <c r="F281" s="18" t="s">
        <v>102</v>
      </c>
      <c r="G281" s="20">
        <v>200</v>
      </c>
      <c r="H281" s="23">
        <v>0</v>
      </c>
      <c r="I281" s="23">
        <v>0</v>
      </c>
      <c r="J281" s="23">
        <v>0</v>
      </c>
      <c r="K281" s="7"/>
    </row>
    <row r="282" spans="1:11" s="1" customFormat="1" ht="38.25" customHeight="1">
      <c r="A282" s="72"/>
      <c r="B282" s="86"/>
      <c r="C282" s="89"/>
      <c r="D282" s="20">
        <v>805</v>
      </c>
      <c r="E282" s="20">
        <v>1003</v>
      </c>
      <c r="F282" s="18" t="s">
        <v>252</v>
      </c>
      <c r="G282" s="20">
        <v>200</v>
      </c>
      <c r="H282" s="38">
        <v>0</v>
      </c>
      <c r="I282" s="38">
        <v>0</v>
      </c>
      <c r="J282" s="38">
        <v>0</v>
      </c>
      <c r="K282" s="7" t="e">
        <f>#REF!+#REF!+#REF!+H282+I282+J282+#REF!</f>
        <v>#REF!</v>
      </c>
    </row>
    <row r="283" spans="1:11" s="1" customFormat="1" ht="59.25" customHeight="1">
      <c r="A283" s="70"/>
      <c r="B283" s="83"/>
      <c r="C283" s="78" t="s">
        <v>208</v>
      </c>
      <c r="D283" s="28">
        <v>840</v>
      </c>
      <c r="E283" s="49" t="s">
        <v>175</v>
      </c>
      <c r="F283" s="49" t="s">
        <v>102</v>
      </c>
      <c r="G283" s="20">
        <v>200</v>
      </c>
      <c r="H283" s="38">
        <v>74.795</v>
      </c>
      <c r="I283" s="38">
        <v>74.795</v>
      </c>
      <c r="J283" s="38">
        <v>74.76</v>
      </c>
      <c r="K283" s="7"/>
    </row>
    <row r="284" spans="1:11" s="1" customFormat="1" ht="75" customHeight="1">
      <c r="A284" s="71"/>
      <c r="B284" s="84"/>
      <c r="C284" s="79"/>
      <c r="D284" s="28">
        <v>840</v>
      </c>
      <c r="E284" s="49" t="s">
        <v>175</v>
      </c>
      <c r="F284" s="49" t="s">
        <v>252</v>
      </c>
      <c r="G284" s="20">
        <v>200</v>
      </c>
      <c r="H284" s="38">
        <v>0</v>
      </c>
      <c r="I284" s="38">
        <v>0</v>
      </c>
      <c r="J284" s="38">
        <v>0</v>
      </c>
      <c r="K284" s="7" t="e">
        <f>#REF!+#REF!+#REF!+H284+I284+J284+#REF!</f>
        <v>#REF!</v>
      </c>
    </row>
    <row r="285" spans="1:11" s="1" customFormat="1" ht="66.75" customHeight="1">
      <c r="A285" s="87" t="s">
        <v>331</v>
      </c>
      <c r="B285" s="56" t="s">
        <v>103</v>
      </c>
      <c r="C285" s="85" t="s">
        <v>209</v>
      </c>
      <c r="D285" s="20">
        <v>806</v>
      </c>
      <c r="E285" s="49" t="s">
        <v>213</v>
      </c>
      <c r="F285" s="49" t="s">
        <v>104</v>
      </c>
      <c r="G285" s="20">
        <v>200</v>
      </c>
      <c r="H285" s="38">
        <v>2.175</v>
      </c>
      <c r="I285" s="38">
        <v>2.175</v>
      </c>
      <c r="J285" s="38">
        <v>2.175</v>
      </c>
      <c r="K285" s="7"/>
    </row>
    <row r="286" spans="1:11" s="1" customFormat="1" ht="65.25" customHeight="1">
      <c r="A286" s="88"/>
      <c r="B286" s="57"/>
      <c r="C286" s="89"/>
      <c r="D286" s="20">
        <v>806</v>
      </c>
      <c r="E286" s="49" t="s">
        <v>213</v>
      </c>
      <c r="F286" s="49" t="s">
        <v>253</v>
      </c>
      <c r="G286" s="20">
        <v>200</v>
      </c>
      <c r="H286" s="38">
        <v>0</v>
      </c>
      <c r="I286" s="38">
        <v>0</v>
      </c>
      <c r="J286" s="38">
        <v>0</v>
      </c>
      <c r="K286" s="7" t="e">
        <f>#REF!+#REF!+#REF!+H286+I286+J286+#REF!</f>
        <v>#REF!</v>
      </c>
    </row>
    <row r="287" spans="1:11" s="1" customFormat="1" ht="45" customHeight="1">
      <c r="A287" s="87" t="s">
        <v>332</v>
      </c>
      <c r="B287" s="52" t="s">
        <v>180</v>
      </c>
      <c r="C287" s="85" t="s">
        <v>173</v>
      </c>
      <c r="D287" s="20">
        <v>805</v>
      </c>
      <c r="E287" s="20">
        <v>1003</v>
      </c>
      <c r="F287" s="18" t="s">
        <v>105</v>
      </c>
      <c r="G287" s="20">
        <v>500</v>
      </c>
      <c r="H287" s="38">
        <v>80018.506</v>
      </c>
      <c r="I287" s="38">
        <v>68880.661</v>
      </c>
      <c r="J287" s="38">
        <v>65727.496</v>
      </c>
      <c r="K287" s="7"/>
    </row>
    <row r="288" spans="1:11" s="1" customFormat="1" ht="36.75" customHeight="1">
      <c r="A288" s="88"/>
      <c r="B288" s="53"/>
      <c r="C288" s="89"/>
      <c r="D288" s="20">
        <v>805</v>
      </c>
      <c r="E288" s="20">
        <v>1003</v>
      </c>
      <c r="F288" s="18" t="s">
        <v>258</v>
      </c>
      <c r="G288" s="20">
        <v>500</v>
      </c>
      <c r="H288" s="38">
        <v>0</v>
      </c>
      <c r="I288" s="38">
        <v>0</v>
      </c>
      <c r="J288" s="38">
        <v>0</v>
      </c>
      <c r="K288" s="7" t="e">
        <f>#REF!+#REF!+#REF!+H288+I288+J288+#REF!</f>
        <v>#REF!</v>
      </c>
    </row>
    <row r="289" spans="1:11" s="1" customFormat="1" ht="67.5" customHeight="1">
      <c r="A289" s="87" t="s">
        <v>333</v>
      </c>
      <c r="B289" s="85" t="s">
        <v>382</v>
      </c>
      <c r="C289" s="78" t="s">
        <v>208</v>
      </c>
      <c r="D289" s="20">
        <v>840</v>
      </c>
      <c r="E289" s="20">
        <v>1004</v>
      </c>
      <c r="F289" s="18" t="s">
        <v>210</v>
      </c>
      <c r="G289" s="20">
        <v>300</v>
      </c>
      <c r="H289" s="38">
        <v>0</v>
      </c>
      <c r="I289" s="38">
        <v>0</v>
      </c>
      <c r="J289" s="38">
        <v>0</v>
      </c>
      <c r="K289" s="7" t="e">
        <f>#REF!+#REF!+#REF!+H289+I289+J289+#REF!</f>
        <v>#REF!</v>
      </c>
    </row>
    <row r="290" spans="1:11" s="1" customFormat="1" ht="43.5" customHeight="1">
      <c r="A290" s="90"/>
      <c r="B290" s="59"/>
      <c r="C290" s="59"/>
      <c r="D290" s="20">
        <v>840</v>
      </c>
      <c r="E290" s="20">
        <v>1004</v>
      </c>
      <c r="F290" s="18" t="s">
        <v>426</v>
      </c>
      <c r="G290" s="20">
        <v>300</v>
      </c>
      <c r="H290" s="38">
        <v>0</v>
      </c>
      <c r="I290" s="38">
        <v>0</v>
      </c>
      <c r="J290" s="38">
        <v>0</v>
      </c>
      <c r="K290" s="7"/>
    </row>
    <row r="291" spans="1:11" s="1" customFormat="1" ht="51" customHeight="1">
      <c r="A291" s="87" t="s">
        <v>334</v>
      </c>
      <c r="B291" s="91" t="s">
        <v>401</v>
      </c>
      <c r="C291" s="86" t="s">
        <v>173</v>
      </c>
      <c r="D291" s="20">
        <v>805</v>
      </c>
      <c r="E291" s="20" t="s">
        <v>162</v>
      </c>
      <c r="F291" s="20" t="s">
        <v>162</v>
      </c>
      <c r="G291" s="20" t="s">
        <v>162</v>
      </c>
      <c r="H291" s="38">
        <f>H292+H294</f>
        <v>12790.9</v>
      </c>
      <c r="I291" s="38">
        <f>I292+I294</f>
        <v>10698.6</v>
      </c>
      <c r="J291" s="38">
        <f>J292+J294</f>
        <v>8961.062</v>
      </c>
      <c r="K291" s="7"/>
    </row>
    <row r="292" spans="1:11" s="1" customFormat="1" ht="45" customHeight="1">
      <c r="A292" s="70"/>
      <c r="B292" s="83"/>
      <c r="C292" s="86"/>
      <c r="D292" s="20">
        <v>805</v>
      </c>
      <c r="E292" s="37" t="s">
        <v>179</v>
      </c>
      <c r="F292" s="18" t="s">
        <v>106</v>
      </c>
      <c r="G292" s="20">
        <v>200</v>
      </c>
      <c r="H292" s="38">
        <v>15</v>
      </c>
      <c r="I292" s="38">
        <v>15</v>
      </c>
      <c r="J292" s="38">
        <v>1.483</v>
      </c>
      <c r="K292" s="7"/>
    </row>
    <row r="293" spans="1:11" s="1" customFormat="1" ht="49.5" customHeight="1">
      <c r="A293" s="70"/>
      <c r="B293" s="83"/>
      <c r="C293" s="86"/>
      <c r="D293" s="20">
        <v>805</v>
      </c>
      <c r="E293" s="37" t="s">
        <v>179</v>
      </c>
      <c r="F293" s="18" t="s">
        <v>259</v>
      </c>
      <c r="G293" s="20">
        <v>200</v>
      </c>
      <c r="H293" s="38">
        <v>0</v>
      </c>
      <c r="I293" s="38">
        <v>0</v>
      </c>
      <c r="J293" s="38">
        <v>0</v>
      </c>
      <c r="K293" s="7" t="e">
        <f>#REF!+#REF!+#REF!+H293+I293+J293+#REF!</f>
        <v>#REF!</v>
      </c>
    </row>
    <row r="294" spans="1:11" s="1" customFormat="1" ht="73.5" customHeight="1">
      <c r="A294" s="70"/>
      <c r="B294" s="83"/>
      <c r="C294" s="86"/>
      <c r="D294" s="20">
        <v>805</v>
      </c>
      <c r="E294" s="37" t="s">
        <v>179</v>
      </c>
      <c r="F294" s="18" t="s">
        <v>106</v>
      </c>
      <c r="G294" s="20">
        <v>300</v>
      </c>
      <c r="H294" s="38">
        <v>12775.9</v>
      </c>
      <c r="I294" s="38">
        <v>10683.6</v>
      </c>
      <c r="J294" s="38">
        <v>8959.579</v>
      </c>
      <c r="K294" s="7"/>
    </row>
    <row r="295" spans="1:11" s="1" customFormat="1" ht="110.25" customHeight="1">
      <c r="A295" s="71"/>
      <c r="B295" s="84"/>
      <c r="C295" s="84"/>
      <c r="D295" s="20">
        <v>805</v>
      </c>
      <c r="E295" s="37" t="s">
        <v>179</v>
      </c>
      <c r="F295" s="18" t="s">
        <v>259</v>
      </c>
      <c r="G295" s="20">
        <v>300</v>
      </c>
      <c r="H295" s="38">
        <v>0</v>
      </c>
      <c r="I295" s="38">
        <v>0</v>
      </c>
      <c r="J295" s="38">
        <v>0</v>
      </c>
      <c r="K295" s="7" t="e">
        <f>#REF!+#REF!+#REF!+H295+I295+J295+#REF!</f>
        <v>#REF!</v>
      </c>
    </row>
    <row r="296" spans="1:11" s="1" customFormat="1" ht="156.75" customHeight="1">
      <c r="A296" s="87" t="s">
        <v>335</v>
      </c>
      <c r="B296" s="92" t="s">
        <v>369</v>
      </c>
      <c r="C296" s="86" t="s">
        <v>173</v>
      </c>
      <c r="D296" s="20">
        <v>805</v>
      </c>
      <c r="E296" s="20" t="s">
        <v>162</v>
      </c>
      <c r="F296" s="20" t="s">
        <v>162</v>
      </c>
      <c r="G296" s="20" t="s">
        <v>162</v>
      </c>
      <c r="H296" s="38">
        <f>H297+H299</f>
        <v>420126.5</v>
      </c>
      <c r="I296" s="38">
        <f>I297+I299</f>
        <v>411181.7</v>
      </c>
      <c r="J296" s="38">
        <f>J297+J299</f>
        <v>409446.6</v>
      </c>
      <c r="K296" s="7"/>
    </row>
    <row r="297" spans="1:11" s="1" customFormat="1" ht="159" customHeight="1">
      <c r="A297" s="70"/>
      <c r="B297" s="93"/>
      <c r="C297" s="86"/>
      <c r="D297" s="20">
        <v>805</v>
      </c>
      <c r="E297" s="37" t="s">
        <v>179</v>
      </c>
      <c r="F297" s="18" t="s">
        <v>107</v>
      </c>
      <c r="G297" s="20">
        <v>200</v>
      </c>
      <c r="H297" s="38">
        <v>109</v>
      </c>
      <c r="I297" s="38">
        <v>80</v>
      </c>
      <c r="J297" s="38">
        <v>64.372</v>
      </c>
      <c r="K297" s="7"/>
    </row>
    <row r="298" spans="1:11" s="1" customFormat="1" ht="106.5" customHeight="1">
      <c r="A298" s="70"/>
      <c r="B298" s="93"/>
      <c r="C298" s="86"/>
      <c r="D298" s="20">
        <v>805</v>
      </c>
      <c r="E298" s="37" t="s">
        <v>179</v>
      </c>
      <c r="F298" s="18" t="s">
        <v>260</v>
      </c>
      <c r="G298" s="20">
        <v>200</v>
      </c>
      <c r="H298" s="38">
        <v>0</v>
      </c>
      <c r="I298" s="38">
        <v>0</v>
      </c>
      <c r="J298" s="38">
        <v>0</v>
      </c>
      <c r="K298" s="7" t="e">
        <f>#REF!+#REF!+#REF!+H298+I298+J298+#REF!</f>
        <v>#REF!</v>
      </c>
    </row>
    <row r="299" spans="1:11" s="1" customFormat="1" ht="71.25" customHeight="1">
      <c r="A299" s="70"/>
      <c r="B299" s="93"/>
      <c r="C299" s="86"/>
      <c r="D299" s="20">
        <v>805</v>
      </c>
      <c r="E299" s="37" t="s">
        <v>179</v>
      </c>
      <c r="F299" s="18" t="s">
        <v>107</v>
      </c>
      <c r="G299" s="20">
        <v>300</v>
      </c>
      <c r="H299" s="38">
        <v>420017.5</v>
      </c>
      <c r="I299" s="38">
        <v>411101.7</v>
      </c>
      <c r="J299" s="38">
        <v>409382.228</v>
      </c>
      <c r="K299" s="7"/>
    </row>
    <row r="300" spans="1:11" s="1" customFormat="1" ht="86.25" customHeight="1">
      <c r="A300" s="71"/>
      <c r="B300" s="94"/>
      <c r="C300" s="84"/>
      <c r="D300" s="20">
        <v>805</v>
      </c>
      <c r="E300" s="37" t="s">
        <v>179</v>
      </c>
      <c r="F300" s="18" t="s">
        <v>260</v>
      </c>
      <c r="G300" s="20">
        <v>300</v>
      </c>
      <c r="H300" s="38">
        <v>0</v>
      </c>
      <c r="I300" s="38">
        <v>0</v>
      </c>
      <c r="J300" s="38">
        <v>0</v>
      </c>
      <c r="K300" s="7" t="e">
        <f>#REF!+#REF!+#REF!+H300+I300+J300+#REF!</f>
        <v>#REF!</v>
      </c>
    </row>
    <row r="301" spans="1:11" s="1" customFormat="1" ht="43.5" customHeight="1">
      <c r="A301" s="87" t="s">
        <v>336</v>
      </c>
      <c r="B301" s="85" t="s">
        <v>383</v>
      </c>
      <c r="C301" s="85" t="s">
        <v>173</v>
      </c>
      <c r="D301" s="20">
        <v>805</v>
      </c>
      <c r="E301" s="37" t="s">
        <v>162</v>
      </c>
      <c r="F301" s="18" t="s">
        <v>162</v>
      </c>
      <c r="G301" s="20" t="s">
        <v>162</v>
      </c>
      <c r="H301" s="38">
        <f>H302+H304</f>
        <v>50816</v>
      </c>
      <c r="I301" s="38">
        <f>I302+I304</f>
        <v>40582.4</v>
      </c>
      <c r="J301" s="38">
        <f>J302+J304</f>
        <v>40302.600000000006</v>
      </c>
      <c r="K301" s="7"/>
    </row>
    <row r="302" spans="1:11" s="1" customFormat="1" ht="43.5" customHeight="1">
      <c r="A302" s="70"/>
      <c r="B302" s="83"/>
      <c r="C302" s="83"/>
      <c r="D302" s="20">
        <v>805</v>
      </c>
      <c r="E302" s="37" t="s">
        <v>179</v>
      </c>
      <c r="F302" s="18" t="s">
        <v>108</v>
      </c>
      <c r="G302" s="20">
        <v>200</v>
      </c>
      <c r="H302" s="38">
        <v>20</v>
      </c>
      <c r="I302" s="38">
        <v>10</v>
      </c>
      <c r="J302" s="38">
        <v>8.156</v>
      </c>
      <c r="K302" s="7"/>
    </row>
    <row r="303" spans="1:11" s="1" customFormat="1" ht="43.5" customHeight="1">
      <c r="A303" s="70"/>
      <c r="B303" s="83"/>
      <c r="C303" s="83"/>
      <c r="D303" s="20">
        <v>805</v>
      </c>
      <c r="E303" s="37" t="s">
        <v>179</v>
      </c>
      <c r="F303" s="18" t="s">
        <v>261</v>
      </c>
      <c r="G303" s="20">
        <v>200</v>
      </c>
      <c r="H303" s="38">
        <v>0</v>
      </c>
      <c r="I303" s="38">
        <v>0</v>
      </c>
      <c r="J303" s="38">
        <v>0</v>
      </c>
      <c r="K303" s="7" t="e">
        <f>#REF!+#REF!+#REF!+H303+I303+J303+#REF!</f>
        <v>#REF!</v>
      </c>
    </row>
    <row r="304" spans="1:11" s="1" customFormat="1" ht="43.5" customHeight="1">
      <c r="A304" s="70"/>
      <c r="B304" s="83"/>
      <c r="C304" s="83"/>
      <c r="D304" s="20">
        <v>805</v>
      </c>
      <c r="E304" s="37" t="s">
        <v>179</v>
      </c>
      <c r="F304" s="18" t="s">
        <v>108</v>
      </c>
      <c r="G304" s="20">
        <v>300</v>
      </c>
      <c r="H304" s="38">
        <v>50796</v>
      </c>
      <c r="I304" s="38">
        <v>40572.4</v>
      </c>
      <c r="J304" s="38">
        <v>40294.444</v>
      </c>
      <c r="K304" s="7"/>
    </row>
    <row r="305" spans="1:11" s="1" customFormat="1" ht="43.5" customHeight="1">
      <c r="A305" s="71"/>
      <c r="B305" s="84"/>
      <c r="C305" s="84"/>
      <c r="D305" s="20">
        <v>805</v>
      </c>
      <c r="E305" s="37" t="s">
        <v>179</v>
      </c>
      <c r="F305" s="18" t="s">
        <v>261</v>
      </c>
      <c r="G305" s="20">
        <v>300</v>
      </c>
      <c r="H305" s="38">
        <v>0</v>
      </c>
      <c r="I305" s="38">
        <v>0</v>
      </c>
      <c r="J305" s="38">
        <v>0</v>
      </c>
      <c r="K305" s="7" t="e">
        <f>#REF!+#REF!+#REF!+H305+I305+J305+#REF!</f>
        <v>#REF!</v>
      </c>
    </row>
    <row r="306" spans="1:11" s="1" customFormat="1" ht="43.5" customHeight="1">
      <c r="A306" s="87" t="s">
        <v>337</v>
      </c>
      <c r="B306" s="85" t="s">
        <v>109</v>
      </c>
      <c r="C306" s="85" t="s">
        <v>173</v>
      </c>
      <c r="D306" s="20">
        <v>805</v>
      </c>
      <c r="E306" s="20" t="s">
        <v>162</v>
      </c>
      <c r="F306" s="20" t="s">
        <v>162</v>
      </c>
      <c r="G306" s="20" t="s">
        <v>162</v>
      </c>
      <c r="H306" s="38">
        <f>H307+H309</f>
        <v>1.4</v>
      </c>
      <c r="I306" s="38">
        <f>I307+I309</f>
        <v>0</v>
      </c>
      <c r="J306" s="38">
        <f>J307+J309</f>
        <v>0</v>
      </c>
      <c r="K306" s="7"/>
    </row>
    <row r="307" spans="1:11" s="1" customFormat="1" ht="57" customHeight="1">
      <c r="A307" s="70"/>
      <c r="B307" s="83"/>
      <c r="C307" s="83"/>
      <c r="D307" s="20">
        <v>805</v>
      </c>
      <c r="E307" s="37" t="s">
        <v>179</v>
      </c>
      <c r="F307" s="18" t="s">
        <v>110</v>
      </c>
      <c r="G307" s="20">
        <v>200</v>
      </c>
      <c r="H307" s="38">
        <v>0.2</v>
      </c>
      <c r="I307" s="38">
        <v>0</v>
      </c>
      <c r="J307" s="38">
        <v>0</v>
      </c>
      <c r="K307" s="7"/>
    </row>
    <row r="308" spans="1:11" s="1" customFormat="1" ht="57" customHeight="1">
      <c r="A308" s="70"/>
      <c r="B308" s="83"/>
      <c r="C308" s="83"/>
      <c r="D308" s="20">
        <v>805</v>
      </c>
      <c r="E308" s="37" t="s">
        <v>179</v>
      </c>
      <c r="F308" s="18" t="s">
        <v>262</v>
      </c>
      <c r="G308" s="20">
        <v>200</v>
      </c>
      <c r="H308" s="38">
        <v>0</v>
      </c>
      <c r="I308" s="38">
        <v>0</v>
      </c>
      <c r="J308" s="38">
        <v>0</v>
      </c>
      <c r="K308" s="7" t="e">
        <f>#REF!+#REF!+#REF!+H308+I308+J308+#REF!</f>
        <v>#REF!</v>
      </c>
    </row>
    <row r="309" spans="1:11" s="1" customFormat="1" ht="53.25" customHeight="1">
      <c r="A309" s="70"/>
      <c r="B309" s="83"/>
      <c r="C309" s="83"/>
      <c r="D309" s="20">
        <v>805</v>
      </c>
      <c r="E309" s="37" t="s">
        <v>179</v>
      </c>
      <c r="F309" s="18" t="s">
        <v>110</v>
      </c>
      <c r="G309" s="20">
        <v>300</v>
      </c>
      <c r="H309" s="38">
        <v>1.2</v>
      </c>
      <c r="I309" s="38">
        <v>0</v>
      </c>
      <c r="J309" s="38">
        <v>0</v>
      </c>
      <c r="K309" s="7"/>
    </row>
    <row r="310" spans="1:11" s="1" customFormat="1" ht="66.75" customHeight="1">
      <c r="A310" s="71"/>
      <c r="B310" s="84"/>
      <c r="C310" s="84"/>
      <c r="D310" s="20">
        <v>805</v>
      </c>
      <c r="E310" s="37" t="s">
        <v>179</v>
      </c>
      <c r="F310" s="18" t="s">
        <v>262</v>
      </c>
      <c r="G310" s="20">
        <v>300</v>
      </c>
      <c r="H310" s="38">
        <v>0</v>
      </c>
      <c r="I310" s="38">
        <v>0</v>
      </c>
      <c r="J310" s="38">
        <v>0</v>
      </c>
      <c r="K310" s="7" t="e">
        <f>#REF!+#REF!+#REF!+H310+I310+J310+#REF!</f>
        <v>#REF!</v>
      </c>
    </row>
    <row r="311" spans="1:11" s="1" customFormat="1" ht="41.25" customHeight="1">
      <c r="A311" s="87" t="s">
        <v>396</v>
      </c>
      <c r="B311" s="85" t="s">
        <v>111</v>
      </c>
      <c r="C311" s="85" t="s">
        <v>173</v>
      </c>
      <c r="D311" s="20">
        <v>805</v>
      </c>
      <c r="E311" s="20" t="s">
        <v>162</v>
      </c>
      <c r="F311" s="20" t="s">
        <v>162</v>
      </c>
      <c r="G311" s="20" t="s">
        <v>162</v>
      </c>
      <c r="H311" s="38">
        <f>H312+H314</f>
        <v>6.6</v>
      </c>
      <c r="I311" s="38">
        <f>I312+I314</f>
        <v>0</v>
      </c>
      <c r="J311" s="38">
        <f>J312+J314</f>
        <v>0</v>
      </c>
      <c r="K311" s="7"/>
    </row>
    <row r="312" spans="1:11" s="1" customFormat="1" ht="41.25" customHeight="1">
      <c r="A312" s="70"/>
      <c r="B312" s="83"/>
      <c r="C312" s="83"/>
      <c r="D312" s="20">
        <v>805</v>
      </c>
      <c r="E312" s="37" t="s">
        <v>179</v>
      </c>
      <c r="F312" s="18" t="s">
        <v>112</v>
      </c>
      <c r="G312" s="20">
        <v>200</v>
      </c>
      <c r="H312" s="38">
        <v>0.8</v>
      </c>
      <c r="I312" s="38">
        <v>0</v>
      </c>
      <c r="J312" s="38">
        <v>0</v>
      </c>
      <c r="K312" s="7"/>
    </row>
    <row r="313" spans="1:11" s="1" customFormat="1" ht="41.25" customHeight="1">
      <c r="A313" s="70"/>
      <c r="B313" s="83"/>
      <c r="C313" s="83"/>
      <c r="D313" s="20">
        <v>805</v>
      </c>
      <c r="E313" s="37" t="s">
        <v>179</v>
      </c>
      <c r="F313" s="18" t="s">
        <v>263</v>
      </c>
      <c r="G313" s="20">
        <v>200</v>
      </c>
      <c r="H313" s="38">
        <v>0</v>
      </c>
      <c r="I313" s="38">
        <v>0</v>
      </c>
      <c r="J313" s="38">
        <v>0</v>
      </c>
      <c r="K313" s="7" t="e">
        <f>#REF!+#REF!+#REF!+H313+I313+J313+#REF!</f>
        <v>#REF!</v>
      </c>
    </row>
    <row r="314" spans="1:11" s="1" customFormat="1" ht="41.25" customHeight="1">
      <c r="A314" s="70"/>
      <c r="B314" s="83"/>
      <c r="C314" s="83"/>
      <c r="D314" s="20">
        <v>805</v>
      </c>
      <c r="E314" s="37" t="s">
        <v>179</v>
      </c>
      <c r="F314" s="18" t="s">
        <v>112</v>
      </c>
      <c r="G314" s="20">
        <v>300</v>
      </c>
      <c r="H314" s="38">
        <v>5.8</v>
      </c>
      <c r="I314" s="38">
        <v>0</v>
      </c>
      <c r="J314" s="38">
        <v>0</v>
      </c>
      <c r="K314" s="7"/>
    </row>
    <row r="315" spans="1:11" s="1" customFormat="1" ht="45" customHeight="1">
      <c r="A315" s="71"/>
      <c r="B315" s="84"/>
      <c r="C315" s="84"/>
      <c r="D315" s="20">
        <v>805</v>
      </c>
      <c r="E315" s="37" t="s">
        <v>179</v>
      </c>
      <c r="F315" s="18" t="s">
        <v>263</v>
      </c>
      <c r="G315" s="20">
        <v>300</v>
      </c>
      <c r="H315" s="38">
        <v>0</v>
      </c>
      <c r="I315" s="38">
        <v>0</v>
      </c>
      <c r="J315" s="38">
        <v>0</v>
      </c>
      <c r="K315" s="7" t="e">
        <f>#REF!+#REF!+#REF!+H315+I315+J315+#REF!</f>
        <v>#REF!</v>
      </c>
    </row>
    <row r="316" spans="1:11" s="1" customFormat="1" ht="33" customHeight="1">
      <c r="A316" s="87" t="s">
        <v>322</v>
      </c>
      <c r="B316" s="85" t="s">
        <v>0</v>
      </c>
      <c r="C316" s="44" t="s">
        <v>171</v>
      </c>
      <c r="D316" s="20" t="s">
        <v>162</v>
      </c>
      <c r="E316" s="20" t="s">
        <v>162</v>
      </c>
      <c r="F316" s="20" t="s">
        <v>162</v>
      </c>
      <c r="G316" s="20" t="s">
        <v>162</v>
      </c>
      <c r="H316" s="23">
        <f>SUM(H317:H318)</f>
        <v>338546.35699999996</v>
      </c>
      <c r="I316" s="23">
        <f>SUM(I317:I318)</f>
        <v>368308.058</v>
      </c>
      <c r="J316" s="23">
        <f>SUM(J317:J318)</f>
        <v>366576.479</v>
      </c>
      <c r="K316" s="7" t="e">
        <f>#REF!+#REF!+#REF!+H316+I316+J316+#REF!</f>
        <v>#REF!</v>
      </c>
    </row>
    <row r="317" spans="1:11" s="1" customFormat="1" ht="75.75" customHeight="1">
      <c r="A317" s="70"/>
      <c r="B317" s="83"/>
      <c r="C317" s="44" t="s">
        <v>173</v>
      </c>
      <c r="D317" s="20">
        <v>805</v>
      </c>
      <c r="E317" s="20" t="s">
        <v>162</v>
      </c>
      <c r="F317" s="20" t="s">
        <v>162</v>
      </c>
      <c r="G317" s="20" t="s">
        <v>162</v>
      </c>
      <c r="H317" s="23">
        <f>H319+H322+H328+H335+H327</f>
        <v>40406.203</v>
      </c>
      <c r="I317" s="23">
        <f>I319+I322+I328+I335+I327</f>
        <v>56619.583</v>
      </c>
      <c r="J317" s="23">
        <f>J319+J322+J328+J335+J327</f>
        <v>55598.261</v>
      </c>
      <c r="K317" s="7" t="e">
        <f>#REF!+#REF!+#REF!+H317+I317+J317+#REF!</f>
        <v>#REF!</v>
      </c>
    </row>
    <row r="318" spans="1:11" s="1" customFormat="1" ht="150" customHeight="1">
      <c r="A318" s="71"/>
      <c r="B318" s="84"/>
      <c r="C318" s="48" t="s">
        <v>208</v>
      </c>
      <c r="D318" s="20">
        <v>840</v>
      </c>
      <c r="E318" s="20" t="s">
        <v>162</v>
      </c>
      <c r="F318" s="20" t="s">
        <v>162</v>
      </c>
      <c r="G318" s="20" t="s">
        <v>162</v>
      </c>
      <c r="H318" s="23">
        <f>H324+H331+H333</f>
        <v>298140.154</v>
      </c>
      <c r="I318" s="23">
        <f>I324+I331+I333</f>
        <v>311688.47500000003</v>
      </c>
      <c r="J318" s="23">
        <f>J324+J331+J333</f>
        <v>310978.218</v>
      </c>
      <c r="K318" s="7" t="e">
        <f>#REF!+#REF!+#REF!+H318+I318+J318+#REF!</f>
        <v>#REF!</v>
      </c>
    </row>
    <row r="319" spans="1:11" s="1" customFormat="1" ht="45.75" customHeight="1">
      <c r="A319" s="87" t="s">
        <v>338</v>
      </c>
      <c r="B319" s="85" t="s">
        <v>2</v>
      </c>
      <c r="C319" s="85" t="s">
        <v>173</v>
      </c>
      <c r="D319" s="20">
        <v>805</v>
      </c>
      <c r="E319" s="20">
        <v>1003</v>
      </c>
      <c r="F319" s="18" t="s">
        <v>113</v>
      </c>
      <c r="G319" s="20">
        <v>300</v>
      </c>
      <c r="H319" s="38">
        <v>1000</v>
      </c>
      <c r="I319" s="38">
        <v>700</v>
      </c>
      <c r="J319" s="38">
        <v>700</v>
      </c>
      <c r="K319" s="7"/>
    </row>
    <row r="320" spans="1:11" s="1" customFormat="1" ht="45.75" customHeight="1">
      <c r="A320" s="71"/>
      <c r="B320" s="89"/>
      <c r="C320" s="89"/>
      <c r="D320" s="20">
        <v>805</v>
      </c>
      <c r="E320" s="20">
        <v>1003</v>
      </c>
      <c r="F320" s="18" t="s">
        <v>254</v>
      </c>
      <c r="G320" s="20">
        <v>300</v>
      </c>
      <c r="H320" s="38">
        <v>0</v>
      </c>
      <c r="I320" s="38">
        <v>0</v>
      </c>
      <c r="J320" s="38">
        <v>0</v>
      </c>
      <c r="K320" s="7" t="e">
        <f>#REF!+#REF!+#REF!+H320+I320+J320+#REF!</f>
        <v>#REF!</v>
      </c>
    </row>
    <row r="321" spans="1:11" s="1" customFormat="1" ht="37.5" customHeight="1">
      <c r="A321" s="87" t="s">
        <v>339</v>
      </c>
      <c r="B321" s="85" t="s">
        <v>3</v>
      </c>
      <c r="C321" s="85" t="s">
        <v>173</v>
      </c>
      <c r="D321" s="20">
        <v>805</v>
      </c>
      <c r="E321" s="20">
        <v>1003</v>
      </c>
      <c r="F321" s="18" t="s">
        <v>255</v>
      </c>
      <c r="G321" s="20">
        <v>200</v>
      </c>
      <c r="H321" s="38">
        <v>0</v>
      </c>
      <c r="I321" s="38">
        <v>0</v>
      </c>
      <c r="J321" s="38">
        <v>0</v>
      </c>
      <c r="K321" s="7" t="e">
        <f>#REF!+#REF!+#REF!+H321+I321+J321+#REF!</f>
        <v>#REF!</v>
      </c>
    </row>
    <row r="322" spans="1:11" s="1" customFormat="1" ht="37.5" customHeight="1">
      <c r="A322" s="70"/>
      <c r="B322" s="83"/>
      <c r="C322" s="83"/>
      <c r="D322" s="20">
        <v>805</v>
      </c>
      <c r="E322" s="20">
        <v>1003</v>
      </c>
      <c r="F322" s="18" t="s">
        <v>114</v>
      </c>
      <c r="G322" s="20">
        <v>300</v>
      </c>
      <c r="H322" s="38">
        <v>200</v>
      </c>
      <c r="I322" s="38">
        <v>300</v>
      </c>
      <c r="J322" s="38">
        <v>300</v>
      </c>
      <c r="K322" s="7"/>
    </row>
    <row r="323" spans="1:11" s="1" customFormat="1" ht="37.5" customHeight="1">
      <c r="A323" s="71"/>
      <c r="B323" s="84"/>
      <c r="C323" s="84"/>
      <c r="D323" s="20">
        <v>805</v>
      </c>
      <c r="E323" s="20">
        <v>1003</v>
      </c>
      <c r="F323" s="18" t="s">
        <v>255</v>
      </c>
      <c r="G323" s="20">
        <v>300</v>
      </c>
      <c r="H323" s="38">
        <v>0</v>
      </c>
      <c r="I323" s="38">
        <v>0</v>
      </c>
      <c r="J323" s="38">
        <v>0</v>
      </c>
      <c r="K323" s="7" t="e">
        <f>#REF!+#REF!+#REF!+H323+I323+J323+#REF!</f>
        <v>#REF!</v>
      </c>
    </row>
    <row r="324" spans="1:11" s="1" customFormat="1" ht="96.75" customHeight="1">
      <c r="A324" s="87" t="s">
        <v>340</v>
      </c>
      <c r="B324" s="56" t="s">
        <v>384</v>
      </c>
      <c r="C324" s="78" t="s">
        <v>208</v>
      </c>
      <c r="D324" s="28">
        <v>840</v>
      </c>
      <c r="E324" s="49" t="s">
        <v>162</v>
      </c>
      <c r="F324" s="49" t="s">
        <v>162</v>
      </c>
      <c r="G324" s="20" t="s">
        <v>162</v>
      </c>
      <c r="H324" s="23">
        <f>H325</f>
        <v>2205.223</v>
      </c>
      <c r="I324" s="23">
        <f>I325</f>
        <v>2205.223</v>
      </c>
      <c r="J324" s="23">
        <f>J325</f>
        <v>1708.381</v>
      </c>
      <c r="K324" s="7"/>
    </row>
    <row r="325" spans="1:11" s="1" customFormat="1" ht="96.75" customHeight="1">
      <c r="A325" s="72"/>
      <c r="B325" s="95"/>
      <c r="C325" s="60"/>
      <c r="D325" s="28">
        <v>840</v>
      </c>
      <c r="E325" s="49" t="s">
        <v>179</v>
      </c>
      <c r="F325" s="49" t="s">
        <v>368</v>
      </c>
      <c r="G325" s="20">
        <v>300</v>
      </c>
      <c r="H325" s="38">
        <v>2205.223</v>
      </c>
      <c r="I325" s="38">
        <v>2205.223</v>
      </c>
      <c r="J325" s="38">
        <v>1708.381</v>
      </c>
      <c r="K325" s="7"/>
    </row>
    <row r="326" spans="1:11" s="1" customFormat="1" ht="94.5" customHeight="1">
      <c r="A326" s="71"/>
      <c r="B326" s="84"/>
      <c r="C326" s="79"/>
      <c r="D326" s="28">
        <v>840</v>
      </c>
      <c r="E326" s="49" t="s">
        <v>179</v>
      </c>
      <c r="F326" s="49" t="s">
        <v>256</v>
      </c>
      <c r="G326" s="20">
        <v>300</v>
      </c>
      <c r="H326" s="38">
        <v>0</v>
      </c>
      <c r="I326" s="38">
        <v>0</v>
      </c>
      <c r="J326" s="38">
        <v>0</v>
      </c>
      <c r="K326" s="7" t="e">
        <f>#REF!+#REF!+#REF!+H326+I326+J326+#REF!</f>
        <v>#REF!</v>
      </c>
    </row>
    <row r="327" spans="1:11" s="1" customFormat="1" ht="41.25" customHeight="1">
      <c r="A327" s="54" t="s">
        <v>341</v>
      </c>
      <c r="B327" s="80" t="s">
        <v>1</v>
      </c>
      <c r="C327" s="80" t="s">
        <v>173</v>
      </c>
      <c r="D327" s="20">
        <v>805</v>
      </c>
      <c r="E327" s="20">
        <v>1003</v>
      </c>
      <c r="F327" s="18" t="s">
        <v>115</v>
      </c>
      <c r="G327" s="20">
        <v>200</v>
      </c>
      <c r="H327" s="38">
        <v>0</v>
      </c>
      <c r="I327" s="38">
        <v>0</v>
      </c>
      <c r="J327" s="38">
        <v>0</v>
      </c>
      <c r="K327" s="7" t="e">
        <f>#REF!+#REF!+#REF!+H327+I327+J327+#REF!</f>
        <v>#REF!</v>
      </c>
    </row>
    <row r="328" spans="1:11" s="1" customFormat="1" ht="41.25" customHeight="1">
      <c r="A328" s="55"/>
      <c r="B328" s="81"/>
      <c r="C328" s="81"/>
      <c r="D328" s="20">
        <v>805</v>
      </c>
      <c r="E328" s="20">
        <v>1003</v>
      </c>
      <c r="F328" s="18" t="s">
        <v>115</v>
      </c>
      <c r="G328" s="20">
        <v>300</v>
      </c>
      <c r="H328" s="38">
        <v>32380.603</v>
      </c>
      <c r="I328" s="38">
        <v>48793.983</v>
      </c>
      <c r="J328" s="38">
        <v>48793.983</v>
      </c>
      <c r="K328" s="7"/>
    </row>
    <row r="329" spans="1:11" s="1" customFormat="1" ht="41.25" customHeight="1">
      <c r="A329" s="55"/>
      <c r="B329" s="81"/>
      <c r="C329" s="81"/>
      <c r="D329" s="20">
        <v>805</v>
      </c>
      <c r="E329" s="20">
        <v>1003</v>
      </c>
      <c r="F329" s="18" t="s">
        <v>257</v>
      </c>
      <c r="G329" s="20">
        <v>200</v>
      </c>
      <c r="H329" s="38">
        <v>0</v>
      </c>
      <c r="I329" s="38">
        <v>0</v>
      </c>
      <c r="J329" s="38">
        <v>0</v>
      </c>
      <c r="K329" s="7" t="e">
        <f>#REF!+#REF!+#REF!+H329+I329+J329+#REF!</f>
        <v>#REF!</v>
      </c>
    </row>
    <row r="330" spans="1:11" s="1" customFormat="1" ht="41.25" customHeight="1">
      <c r="A330" s="55"/>
      <c r="B330" s="81"/>
      <c r="C330" s="81"/>
      <c r="D330" s="20">
        <v>805</v>
      </c>
      <c r="E330" s="20">
        <v>1003</v>
      </c>
      <c r="F330" s="18" t="s">
        <v>257</v>
      </c>
      <c r="G330" s="20">
        <v>300</v>
      </c>
      <c r="H330" s="38">
        <v>0</v>
      </c>
      <c r="I330" s="38">
        <v>0</v>
      </c>
      <c r="J330" s="38">
        <v>0</v>
      </c>
      <c r="K330" s="7" t="e">
        <f>#REF!+#REF!+#REF!+H330+I330+J330+#REF!</f>
        <v>#REF!</v>
      </c>
    </row>
    <row r="331" spans="1:11" s="1" customFormat="1" ht="60" customHeight="1">
      <c r="A331" s="87" t="s">
        <v>342</v>
      </c>
      <c r="B331" s="56" t="s">
        <v>5</v>
      </c>
      <c r="C331" s="78" t="s">
        <v>208</v>
      </c>
      <c r="D331" s="28">
        <v>840</v>
      </c>
      <c r="E331" s="49" t="s">
        <v>6</v>
      </c>
      <c r="F331" s="49" t="s">
        <v>116</v>
      </c>
      <c r="G331" s="20">
        <v>300</v>
      </c>
      <c r="H331" s="38">
        <v>20814.405</v>
      </c>
      <c r="I331" s="38">
        <v>22976.916</v>
      </c>
      <c r="J331" s="38">
        <v>22810.977</v>
      </c>
      <c r="K331" s="7"/>
    </row>
    <row r="332" spans="1:11" s="1" customFormat="1" ht="55.5" customHeight="1">
      <c r="A332" s="88"/>
      <c r="B332" s="57"/>
      <c r="C332" s="79"/>
      <c r="D332" s="28">
        <v>840</v>
      </c>
      <c r="E332" s="49" t="s">
        <v>6</v>
      </c>
      <c r="F332" s="49" t="s">
        <v>264</v>
      </c>
      <c r="G332" s="20">
        <v>300</v>
      </c>
      <c r="H332" s="38">
        <v>0</v>
      </c>
      <c r="I332" s="38">
        <v>0</v>
      </c>
      <c r="J332" s="38">
        <v>0</v>
      </c>
      <c r="K332" s="7" t="e">
        <f>#REF!+#REF!+#REF!+H332+I332+J332+#REF!</f>
        <v>#REF!</v>
      </c>
    </row>
    <row r="333" spans="1:11" s="1" customFormat="1" ht="77.25" customHeight="1">
      <c r="A333" s="87" t="s">
        <v>343</v>
      </c>
      <c r="B333" s="56" t="s">
        <v>7</v>
      </c>
      <c r="C333" s="78" t="s">
        <v>208</v>
      </c>
      <c r="D333" s="28">
        <v>840</v>
      </c>
      <c r="E333" s="49" t="s">
        <v>6</v>
      </c>
      <c r="F333" s="49" t="s">
        <v>117</v>
      </c>
      <c r="G333" s="20">
        <v>500</v>
      </c>
      <c r="H333" s="38">
        <v>275120.526</v>
      </c>
      <c r="I333" s="38">
        <v>286506.336</v>
      </c>
      <c r="J333" s="38">
        <v>286458.86</v>
      </c>
      <c r="K333" s="7"/>
    </row>
    <row r="334" spans="1:11" s="1" customFormat="1" ht="77.25" customHeight="1">
      <c r="A334" s="88"/>
      <c r="B334" s="57"/>
      <c r="C334" s="79"/>
      <c r="D334" s="28">
        <v>840</v>
      </c>
      <c r="E334" s="49" t="s">
        <v>6</v>
      </c>
      <c r="F334" s="49" t="s">
        <v>265</v>
      </c>
      <c r="G334" s="20">
        <v>500</v>
      </c>
      <c r="H334" s="38">
        <v>0</v>
      </c>
      <c r="I334" s="38">
        <v>0</v>
      </c>
      <c r="J334" s="38">
        <v>0</v>
      </c>
      <c r="K334" s="7" t="e">
        <f>#REF!+#REF!+#REF!+H334+I334+J334+#REF!</f>
        <v>#REF!</v>
      </c>
    </row>
    <row r="335" spans="1:11" s="1" customFormat="1" ht="45" customHeight="1">
      <c r="A335" s="54" t="s">
        <v>344</v>
      </c>
      <c r="B335" s="80" t="s">
        <v>4</v>
      </c>
      <c r="C335" s="80" t="s">
        <v>173</v>
      </c>
      <c r="D335" s="20">
        <v>805</v>
      </c>
      <c r="E335" s="20" t="s">
        <v>162</v>
      </c>
      <c r="F335" s="20" t="s">
        <v>162</v>
      </c>
      <c r="G335" s="20" t="s">
        <v>162</v>
      </c>
      <c r="H335" s="38">
        <f>H336+H338</f>
        <v>6825.6</v>
      </c>
      <c r="I335" s="38">
        <f>I336+I338</f>
        <v>6825.6</v>
      </c>
      <c r="J335" s="38">
        <f>J336+J338</f>
        <v>5804.277999999999</v>
      </c>
      <c r="K335" s="7" t="e">
        <f>#REF!+#REF!+#REF!+H335+I335+J335+#REF!</f>
        <v>#REF!</v>
      </c>
    </row>
    <row r="336" spans="1:11" s="1" customFormat="1" ht="45" customHeight="1">
      <c r="A336" s="55"/>
      <c r="B336" s="81"/>
      <c r="C336" s="81"/>
      <c r="D336" s="20">
        <v>805</v>
      </c>
      <c r="E336" s="20">
        <v>1004</v>
      </c>
      <c r="F336" s="18" t="s">
        <v>118</v>
      </c>
      <c r="G336" s="20">
        <v>200</v>
      </c>
      <c r="H336" s="38">
        <v>3</v>
      </c>
      <c r="I336" s="38">
        <v>3</v>
      </c>
      <c r="J336" s="38">
        <v>0.677</v>
      </c>
      <c r="K336" s="7"/>
    </row>
    <row r="337" spans="1:11" s="1" customFormat="1" ht="45" customHeight="1">
      <c r="A337" s="55"/>
      <c r="B337" s="81"/>
      <c r="C337" s="81"/>
      <c r="D337" s="20">
        <v>805</v>
      </c>
      <c r="E337" s="20">
        <v>1004</v>
      </c>
      <c r="F337" s="18" t="s">
        <v>266</v>
      </c>
      <c r="G337" s="20">
        <v>200</v>
      </c>
      <c r="H337" s="38">
        <v>0</v>
      </c>
      <c r="I337" s="38">
        <v>0</v>
      </c>
      <c r="J337" s="38">
        <v>0</v>
      </c>
      <c r="K337" s="7" t="e">
        <f>#REF!+#REF!+#REF!+H337+I337+J337+#REF!</f>
        <v>#REF!</v>
      </c>
    </row>
    <row r="338" spans="1:11" s="1" customFormat="1" ht="45" customHeight="1">
      <c r="A338" s="55"/>
      <c r="B338" s="81"/>
      <c r="C338" s="81"/>
      <c r="D338" s="20">
        <v>805</v>
      </c>
      <c r="E338" s="20">
        <v>1004</v>
      </c>
      <c r="F338" s="18" t="s">
        <v>118</v>
      </c>
      <c r="G338" s="20">
        <v>300</v>
      </c>
      <c r="H338" s="38">
        <v>6822.6</v>
      </c>
      <c r="I338" s="38">
        <v>6822.6</v>
      </c>
      <c r="J338" s="38">
        <v>5803.601</v>
      </c>
      <c r="K338" s="7"/>
    </row>
    <row r="339" spans="1:11" s="1" customFormat="1" ht="45" customHeight="1">
      <c r="A339" s="55"/>
      <c r="B339" s="81"/>
      <c r="C339" s="81"/>
      <c r="D339" s="20">
        <v>805</v>
      </c>
      <c r="E339" s="20">
        <v>1004</v>
      </c>
      <c r="F339" s="18" t="s">
        <v>266</v>
      </c>
      <c r="G339" s="20">
        <v>300</v>
      </c>
      <c r="H339" s="38">
        <v>0</v>
      </c>
      <c r="I339" s="38">
        <v>0</v>
      </c>
      <c r="J339" s="38">
        <v>0</v>
      </c>
      <c r="K339" s="7" t="e">
        <f>#REF!+#REF!+#REF!+H339+I339+J339+#REF!</f>
        <v>#REF!</v>
      </c>
    </row>
    <row r="340" spans="1:12" s="1" customFormat="1" ht="26.25" customHeight="1">
      <c r="A340" s="54" t="s">
        <v>323</v>
      </c>
      <c r="B340" s="121" t="s">
        <v>8</v>
      </c>
      <c r="C340" s="35" t="s">
        <v>171</v>
      </c>
      <c r="D340" s="28" t="s">
        <v>162</v>
      </c>
      <c r="E340" s="28" t="s">
        <v>162</v>
      </c>
      <c r="F340" s="28" t="s">
        <v>162</v>
      </c>
      <c r="G340" s="28" t="s">
        <v>162</v>
      </c>
      <c r="H340" s="23">
        <f>H341+H351+H358</f>
        <v>64536.017</v>
      </c>
      <c r="I340" s="23">
        <f>I341+I351+I358</f>
        <v>69303.513</v>
      </c>
      <c r="J340" s="23">
        <f>J341+J351+J358</f>
        <v>68464.086</v>
      </c>
      <c r="K340" s="7" t="e">
        <f>#REF!+#REF!+#REF!+H340+I340+J340+#REF!</f>
        <v>#REF!</v>
      </c>
      <c r="L340" s="4"/>
    </row>
    <row r="341" spans="1:11" s="1" customFormat="1" ht="28.5" customHeight="1">
      <c r="A341" s="54"/>
      <c r="B341" s="121"/>
      <c r="C341" s="80" t="s">
        <v>434</v>
      </c>
      <c r="D341" s="28">
        <v>805</v>
      </c>
      <c r="E341" s="28" t="s">
        <v>162</v>
      </c>
      <c r="F341" s="28" t="s">
        <v>162</v>
      </c>
      <c r="G341" s="28" t="s">
        <v>162</v>
      </c>
      <c r="H341" s="23">
        <f>H342+H344+H348</f>
        <v>49487.311</v>
      </c>
      <c r="I341" s="23">
        <f>I342+I344+I348</f>
        <v>52980.784</v>
      </c>
      <c r="J341" s="23">
        <f>J342+J344+J348</f>
        <v>52640.95</v>
      </c>
      <c r="K341" s="7" t="e">
        <f>#REF!+#REF!+#REF!+H341+I341+J341+#REF!</f>
        <v>#REF!</v>
      </c>
    </row>
    <row r="342" spans="1:11" s="1" customFormat="1" ht="34.5" customHeight="1">
      <c r="A342" s="54"/>
      <c r="B342" s="121"/>
      <c r="C342" s="80"/>
      <c r="D342" s="20">
        <v>805</v>
      </c>
      <c r="E342" s="20">
        <v>1002</v>
      </c>
      <c r="F342" s="18" t="s">
        <v>119</v>
      </c>
      <c r="G342" s="20">
        <v>100</v>
      </c>
      <c r="H342" s="23">
        <v>36374.616</v>
      </c>
      <c r="I342" s="23">
        <v>39457.036</v>
      </c>
      <c r="J342" s="23">
        <v>39452.546</v>
      </c>
      <c r="K342" s="7"/>
    </row>
    <row r="343" spans="1:11" s="1" customFormat="1" ht="34.5" customHeight="1">
      <c r="A343" s="54"/>
      <c r="B343" s="121"/>
      <c r="C343" s="80"/>
      <c r="D343" s="20">
        <v>805</v>
      </c>
      <c r="E343" s="20">
        <v>1002</v>
      </c>
      <c r="F343" s="18" t="s">
        <v>267</v>
      </c>
      <c r="G343" s="20">
        <v>100</v>
      </c>
      <c r="H343" s="38">
        <v>0</v>
      </c>
      <c r="I343" s="38">
        <v>0</v>
      </c>
      <c r="J343" s="38">
        <v>0</v>
      </c>
      <c r="K343" s="7" t="e">
        <f>#REF!+#REF!+#REF!+H343+I343+J343+#REF!</f>
        <v>#REF!</v>
      </c>
    </row>
    <row r="344" spans="1:11" s="1" customFormat="1" ht="34.5" customHeight="1">
      <c r="A344" s="54"/>
      <c r="B344" s="121"/>
      <c r="C344" s="80"/>
      <c r="D344" s="20">
        <v>805</v>
      </c>
      <c r="E344" s="20">
        <v>1002</v>
      </c>
      <c r="F344" s="18" t="s">
        <v>119</v>
      </c>
      <c r="G344" s="20">
        <v>200</v>
      </c>
      <c r="H344" s="23">
        <v>10297.602</v>
      </c>
      <c r="I344" s="23">
        <v>10903.855</v>
      </c>
      <c r="J344" s="23">
        <v>10568.806</v>
      </c>
      <c r="K344" s="7"/>
    </row>
    <row r="345" spans="1:11" s="1" customFormat="1" ht="34.5" customHeight="1">
      <c r="A345" s="54"/>
      <c r="B345" s="121"/>
      <c r="C345" s="80"/>
      <c r="D345" s="20">
        <v>805</v>
      </c>
      <c r="E345" s="20">
        <v>1002</v>
      </c>
      <c r="F345" s="18" t="s">
        <v>267</v>
      </c>
      <c r="G345" s="20">
        <v>200</v>
      </c>
      <c r="H345" s="38">
        <v>0</v>
      </c>
      <c r="I345" s="38">
        <v>0</v>
      </c>
      <c r="J345" s="38">
        <v>0</v>
      </c>
      <c r="K345" s="7" t="e">
        <f>#REF!+#REF!+#REF!+H345+I345+J345+#REF!</f>
        <v>#REF!</v>
      </c>
    </row>
    <row r="346" spans="1:11" s="1" customFormat="1" ht="34.5" customHeight="1">
      <c r="A346" s="54"/>
      <c r="B346" s="121"/>
      <c r="C346" s="80"/>
      <c r="D346" s="20">
        <v>805</v>
      </c>
      <c r="E346" s="20">
        <v>1002</v>
      </c>
      <c r="F346" s="18" t="s">
        <v>119</v>
      </c>
      <c r="G346" s="20">
        <v>300</v>
      </c>
      <c r="H346" s="23">
        <v>0</v>
      </c>
      <c r="I346" s="23">
        <v>0</v>
      </c>
      <c r="J346" s="23">
        <v>0</v>
      </c>
      <c r="K346" s="7"/>
    </row>
    <row r="347" spans="1:11" s="1" customFormat="1" ht="34.5" customHeight="1">
      <c r="A347" s="54"/>
      <c r="B347" s="121"/>
      <c r="C347" s="80"/>
      <c r="D347" s="20">
        <v>805</v>
      </c>
      <c r="E347" s="20">
        <v>1002</v>
      </c>
      <c r="F347" s="18" t="s">
        <v>267</v>
      </c>
      <c r="G347" s="20">
        <v>300</v>
      </c>
      <c r="H347" s="38">
        <v>0</v>
      </c>
      <c r="I347" s="38">
        <v>0</v>
      </c>
      <c r="J347" s="38">
        <v>0</v>
      </c>
      <c r="K347" s="7" t="e">
        <f>#REF!+#REF!+#REF!+H347+I347+J347+#REF!</f>
        <v>#REF!</v>
      </c>
    </row>
    <row r="348" spans="1:11" s="1" customFormat="1" ht="34.5" customHeight="1">
      <c r="A348" s="54"/>
      <c r="B348" s="121"/>
      <c r="C348" s="80"/>
      <c r="D348" s="20">
        <v>805</v>
      </c>
      <c r="E348" s="20">
        <v>1002</v>
      </c>
      <c r="F348" s="18" t="s">
        <v>119</v>
      </c>
      <c r="G348" s="20">
        <v>800</v>
      </c>
      <c r="H348" s="23">
        <v>2815.093</v>
      </c>
      <c r="I348" s="23">
        <v>2619.893</v>
      </c>
      <c r="J348" s="23">
        <v>2619.598</v>
      </c>
      <c r="K348" s="7"/>
    </row>
    <row r="349" spans="1:11" s="1" customFormat="1" ht="34.5" customHeight="1">
      <c r="A349" s="54"/>
      <c r="B349" s="121"/>
      <c r="C349" s="80"/>
      <c r="D349" s="20">
        <v>805</v>
      </c>
      <c r="E349" s="20">
        <v>1002</v>
      </c>
      <c r="F349" s="18" t="s">
        <v>267</v>
      </c>
      <c r="G349" s="20">
        <v>800</v>
      </c>
      <c r="H349" s="38">
        <v>0</v>
      </c>
      <c r="I349" s="38">
        <v>0</v>
      </c>
      <c r="J349" s="38">
        <v>0</v>
      </c>
      <c r="K349" s="7" t="e">
        <f>#REF!+#REF!+#REF!+H349+I349+J349+#REF!</f>
        <v>#REF!</v>
      </c>
    </row>
    <row r="350" spans="1:11" s="1" customFormat="1" ht="34.5" customHeight="1">
      <c r="A350" s="54"/>
      <c r="B350" s="121"/>
      <c r="C350" s="80"/>
      <c r="D350" s="20">
        <v>805</v>
      </c>
      <c r="E350" s="20">
        <v>1003</v>
      </c>
      <c r="F350" s="18" t="s">
        <v>252</v>
      </c>
      <c r="G350" s="20">
        <v>100</v>
      </c>
      <c r="H350" s="38">
        <v>0</v>
      </c>
      <c r="I350" s="38">
        <v>0</v>
      </c>
      <c r="J350" s="38">
        <v>0</v>
      </c>
      <c r="K350" s="7" t="e">
        <f>#REF!+#REF!+#REF!+H350+I350+J350+#REF!</f>
        <v>#REF!</v>
      </c>
    </row>
    <row r="351" spans="1:11" s="1" customFormat="1" ht="21.75" customHeight="1">
      <c r="A351" s="54"/>
      <c r="B351" s="121"/>
      <c r="C351" s="120" t="s">
        <v>208</v>
      </c>
      <c r="D351" s="20">
        <v>840</v>
      </c>
      <c r="E351" s="20" t="s">
        <v>162</v>
      </c>
      <c r="F351" s="18" t="s">
        <v>162</v>
      </c>
      <c r="G351" s="20" t="s">
        <v>162</v>
      </c>
      <c r="H351" s="23">
        <f>SUM(H352:H356)</f>
        <v>15048.706</v>
      </c>
      <c r="I351" s="23">
        <f>SUM(I352:I356)</f>
        <v>16322.729</v>
      </c>
      <c r="J351" s="23">
        <f>SUM(J352:J356)</f>
        <v>15823.136</v>
      </c>
      <c r="K351" s="7" t="e">
        <f>#REF!+#REF!+#REF!+H351+I351+J351+#REF!</f>
        <v>#REF!</v>
      </c>
    </row>
    <row r="352" spans="1:11" s="1" customFormat="1" ht="33" customHeight="1">
      <c r="A352" s="54"/>
      <c r="B352" s="121"/>
      <c r="C352" s="81"/>
      <c r="D352" s="28">
        <v>840</v>
      </c>
      <c r="E352" s="49" t="s">
        <v>189</v>
      </c>
      <c r="F352" s="18" t="s">
        <v>119</v>
      </c>
      <c r="G352" s="20">
        <v>100</v>
      </c>
      <c r="H352" s="23">
        <v>12621.7</v>
      </c>
      <c r="I352" s="23">
        <v>13463.475</v>
      </c>
      <c r="J352" s="23">
        <v>13422.422</v>
      </c>
      <c r="K352" s="7"/>
    </row>
    <row r="353" spans="1:11" s="1" customFormat="1" ht="33" customHeight="1">
      <c r="A353" s="54"/>
      <c r="B353" s="121"/>
      <c r="C353" s="81"/>
      <c r="D353" s="28">
        <v>840</v>
      </c>
      <c r="E353" s="49" t="s">
        <v>189</v>
      </c>
      <c r="F353" s="18" t="s">
        <v>267</v>
      </c>
      <c r="G353" s="20">
        <v>100</v>
      </c>
      <c r="H353" s="38">
        <v>0</v>
      </c>
      <c r="I353" s="38">
        <v>0</v>
      </c>
      <c r="J353" s="38">
        <v>0</v>
      </c>
      <c r="K353" s="7" t="e">
        <f>#REF!+#REF!+#REF!+H353+I353+J353+#REF!</f>
        <v>#REF!</v>
      </c>
    </row>
    <row r="354" spans="1:11" s="1" customFormat="1" ht="33" customHeight="1">
      <c r="A354" s="54"/>
      <c r="B354" s="121"/>
      <c r="C354" s="81"/>
      <c r="D354" s="28">
        <v>840</v>
      </c>
      <c r="E354" s="49" t="s">
        <v>189</v>
      </c>
      <c r="F354" s="18" t="s">
        <v>119</v>
      </c>
      <c r="G354" s="20">
        <v>200</v>
      </c>
      <c r="H354" s="23">
        <v>1979.426</v>
      </c>
      <c r="I354" s="23">
        <v>1979.426</v>
      </c>
      <c r="J354" s="23">
        <v>1556.884</v>
      </c>
      <c r="K354" s="7"/>
    </row>
    <row r="355" spans="1:11" s="1" customFormat="1" ht="33" customHeight="1">
      <c r="A355" s="54"/>
      <c r="B355" s="121"/>
      <c r="C355" s="81"/>
      <c r="D355" s="28">
        <v>840</v>
      </c>
      <c r="E355" s="49" t="s">
        <v>189</v>
      </c>
      <c r="F355" s="18" t="s">
        <v>267</v>
      </c>
      <c r="G355" s="20">
        <v>200</v>
      </c>
      <c r="H355" s="38">
        <v>0</v>
      </c>
      <c r="I355" s="38">
        <v>0</v>
      </c>
      <c r="J355" s="38">
        <v>0</v>
      </c>
      <c r="K355" s="7" t="e">
        <f>#REF!+#REF!+#REF!+H355+I355+J355+#REF!</f>
        <v>#REF!</v>
      </c>
    </row>
    <row r="356" spans="1:11" s="1" customFormat="1" ht="33" customHeight="1">
      <c r="A356" s="54"/>
      <c r="B356" s="121"/>
      <c r="C356" s="81"/>
      <c r="D356" s="28">
        <v>840</v>
      </c>
      <c r="E356" s="49" t="s">
        <v>189</v>
      </c>
      <c r="F356" s="18" t="s">
        <v>119</v>
      </c>
      <c r="G356" s="20">
        <v>800</v>
      </c>
      <c r="H356" s="23">
        <v>447.58</v>
      </c>
      <c r="I356" s="23">
        <v>879.828</v>
      </c>
      <c r="J356" s="23">
        <v>843.83</v>
      </c>
      <c r="K356" s="7"/>
    </row>
    <row r="357" spans="1:11" s="1" customFormat="1" ht="33" customHeight="1">
      <c r="A357" s="54"/>
      <c r="B357" s="121"/>
      <c r="C357" s="81"/>
      <c r="D357" s="28">
        <v>840</v>
      </c>
      <c r="E357" s="49" t="s">
        <v>189</v>
      </c>
      <c r="F357" s="18" t="s">
        <v>267</v>
      </c>
      <c r="G357" s="20">
        <v>800</v>
      </c>
      <c r="H357" s="38">
        <v>0</v>
      </c>
      <c r="I357" s="38">
        <v>0</v>
      </c>
      <c r="J357" s="38">
        <v>0</v>
      </c>
      <c r="K357" s="7" t="e">
        <f>#REF!+#REF!+#REF!+H357+I357+J357+#REF!</f>
        <v>#REF!</v>
      </c>
    </row>
    <row r="358" spans="1:11" s="1" customFormat="1" ht="39" customHeight="1">
      <c r="A358" s="61"/>
      <c r="B358" s="62"/>
      <c r="C358" s="80" t="s">
        <v>450</v>
      </c>
      <c r="D358" s="28">
        <v>808</v>
      </c>
      <c r="E358" s="49" t="s">
        <v>189</v>
      </c>
      <c r="F358" s="18" t="s">
        <v>397</v>
      </c>
      <c r="G358" s="20" t="s">
        <v>162</v>
      </c>
      <c r="H358" s="38">
        <f>H359</f>
        <v>0</v>
      </c>
      <c r="I358" s="38">
        <f>I359</f>
        <v>0</v>
      </c>
      <c r="J358" s="38">
        <f>J359</f>
        <v>0</v>
      </c>
      <c r="K358" s="7" t="e">
        <f>#REF!+#REF!+#REF!+H358+I358+J358+#REF!</f>
        <v>#REF!</v>
      </c>
    </row>
    <row r="359" spans="1:11" s="1" customFormat="1" ht="43.5" customHeight="1">
      <c r="A359" s="39"/>
      <c r="B359" s="33"/>
      <c r="C359" s="80"/>
      <c r="D359" s="28">
        <v>808</v>
      </c>
      <c r="E359" s="49" t="s">
        <v>189</v>
      </c>
      <c r="F359" s="18" t="s">
        <v>397</v>
      </c>
      <c r="G359" s="20">
        <v>400</v>
      </c>
      <c r="H359" s="38">
        <v>0</v>
      </c>
      <c r="I359" s="38">
        <v>0</v>
      </c>
      <c r="J359" s="38">
        <v>0</v>
      </c>
      <c r="K359" s="7" t="e">
        <f>#REF!+#REF!+#REF!+H359+I359+J359+#REF!</f>
        <v>#REF!</v>
      </c>
    </row>
    <row r="360" spans="1:11" s="1" customFormat="1" ht="325.5" customHeight="1">
      <c r="A360" s="21" t="s">
        <v>293</v>
      </c>
      <c r="B360" s="50" t="s">
        <v>120</v>
      </c>
      <c r="C360" s="50" t="s">
        <v>173</v>
      </c>
      <c r="D360" s="20">
        <v>805</v>
      </c>
      <c r="E360" s="20" t="s">
        <v>162</v>
      </c>
      <c r="F360" s="20" t="s">
        <v>162</v>
      </c>
      <c r="G360" s="20" t="s">
        <v>162</v>
      </c>
      <c r="H360" s="23">
        <f>H361+H363+H365</f>
        <v>154</v>
      </c>
      <c r="I360" s="23">
        <f>I361+I363+I365</f>
        <v>154</v>
      </c>
      <c r="J360" s="23">
        <f>J361+J363+J365</f>
        <v>1.368</v>
      </c>
      <c r="K360" s="7" t="e">
        <f>#REF!+#REF!+#REF!+H360+I360+J360+#REF!</f>
        <v>#REF!</v>
      </c>
    </row>
    <row r="361" spans="1:11" s="1" customFormat="1" ht="51" customHeight="1">
      <c r="A361" s="54" t="s">
        <v>294</v>
      </c>
      <c r="B361" s="54" t="s">
        <v>121</v>
      </c>
      <c r="C361" s="54" t="s">
        <v>173</v>
      </c>
      <c r="D361" s="20">
        <v>805</v>
      </c>
      <c r="E361" s="20">
        <v>1004</v>
      </c>
      <c r="F361" s="18" t="s">
        <v>122</v>
      </c>
      <c r="G361" s="20">
        <v>100</v>
      </c>
      <c r="H361" s="23">
        <v>0</v>
      </c>
      <c r="I361" s="23">
        <v>0</v>
      </c>
      <c r="J361" s="23">
        <v>0</v>
      </c>
      <c r="K361" s="7" t="e">
        <f>#REF!+#REF!+#REF!+H361+I361+J361+#REF!</f>
        <v>#REF!</v>
      </c>
    </row>
    <row r="362" spans="1:11" s="1" customFormat="1" ht="51" customHeight="1">
      <c r="A362" s="54"/>
      <c r="B362" s="54"/>
      <c r="C362" s="54"/>
      <c r="D362" s="20">
        <v>805</v>
      </c>
      <c r="E362" s="20">
        <v>1004</v>
      </c>
      <c r="F362" s="18" t="s">
        <v>268</v>
      </c>
      <c r="G362" s="20">
        <v>100</v>
      </c>
      <c r="H362" s="38">
        <v>0</v>
      </c>
      <c r="I362" s="38">
        <v>0</v>
      </c>
      <c r="J362" s="38">
        <v>0</v>
      </c>
      <c r="K362" s="7" t="e">
        <f>#REF!+#REF!+#REF!+H362+I362+J362+#REF!</f>
        <v>#REF!</v>
      </c>
    </row>
    <row r="363" spans="1:11" s="1" customFormat="1" ht="51" customHeight="1">
      <c r="A363" s="54"/>
      <c r="B363" s="54"/>
      <c r="C363" s="54"/>
      <c r="D363" s="20">
        <v>805</v>
      </c>
      <c r="E363" s="20">
        <v>1004</v>
      </c>
      <c r="F363" s="18" t="s">
        <v>122</v>
      </c>
      <c r="G363" s="20">
        <v>200</v>
      </c>
      <c r="H363" s="23">
        <v>0</v>
      </c>
      <c r="I363" s="23">
        <v>0</v>
      </c>
      <c r="J363" s="23">
        <v>0</v>
      </c>
      <c r="K363" s="7"/>
    </row>
    <row r="364" spans="1:11" s="1" customFormat="1" ht="60.75" customHeight="1">
      <c r="A364" s="55"/>
      <c r="B364" s="55"/>
      <c r="C364" s="55"/>
      <c r="D364" s="20">
        <v>805</v>
      </c>
      <c r="E364" s="20">
        <v>1004</v>
      </c>
      <c r="F364" s="18" t="s">
        <v>268</v>
      </c>
      <c r="G364" s="20">
        <v>200</v>
      </c>
      <c r="H364" s="38">
        <v>0</v>
      </c>
      <c r="I364" s="38">
        <v>0</v>
      </c>
      <c r="J364" s="38">
        <v>0</v>
      </c>
      <c r="K364" s="7" t="e">
        <f>#REF!+#REF!+#REF!+H364+I364+J364+#REF!</f>
        <v>#REF!</v>
      </c>
    </row>
    <row r="365" spans="1:11" s="1" customFormat="1" ht="39" customHeight="1">
      <c r="A365" s="54" t="s">
        <v>295</v>
      </c>
      <c r="B365" s="96" t="s">
        <v>385</v>
      </c>
      <c r="C365" s="42" t="s">
        <v>123</v>
      </c>
      <c r="D365" s="20">
        <v>805</v>
      </c>
      <c r="E365" s="20" t="s">
        <v>162</v>
      </c>
      <c r="F365" s="18" t="s">
        <v>162</v>
      </c>
      <c r="G365" s="20" t="s">
        <v>162</v>
      </c>
      <c r="H365" s="38">
        <f>H366+H368</f>
        <v>154</v>
      </c>
      <c r="I365" s="38">
        <f>I366+I368</f>
        <v>154</v>
      </c>
      <c r="J365" s="38">
        <f>J366+J368</f>
        <v>1.368</v>
      </c>
      <c r="K365" s="7"/>
    </row>
    <row r="366" spans="1:11" s="1" customFormat="1" ht="126" customHeight="1">
      <c r="A366" s="55"/>
      <c r="B366" s="97"/>
      <c r="C366" s="80" t="s">
        <v>173</v>
      </c>
      <c r="D366" s="20">
        <v>805</v>
      </c>
      <c r="E366" s="20">
        <v>1004</v>
      </c>
      <c r="F366" s="18" t="s">
        <v>124</v>
      </c>
      <c r="G366" s="20">
        <v>100</v>
      </c>
      <c r="H366" s="23">
        <v>120</v>
      </c>
      <c r="I366" s="23">
        <v>120</v>
      </c>
      <c r="J366" s="23">
        <v>0</v>
      </c>
      <c r="K366" s="7"/>
    </row>
    <row r="367" spans="1:11" s="1" customFormat="1" ht="120.75" customHeight="1">
      <c r="A367" s="55"/>
      <c r="B367" s="97"/>
      <c r="C367" s="81"/>
      <c r="D367" s="20">
        <v>805</v>
      </c>
      <c r="E367" s="20">
        <v>1004</v>
      </c>
      <c r="F367" s="18" t="s">
        <v>357</v>
      </c>
      <c r="G367" s="20">
        <v>100</v>
      </c>
      <c r="H367" s="38">
        <v>0</v>
      </c>
      <c r="I367" s="38">
        <v>0</v>
      </c>
      <c r="J367" s="38">
        <v>0</v>
      </c>
      <c r="K367" s="7" t="e">
        <f>#REF!+#REF!+#REF!+H367+I367+J367+#REF!</f>
        <v>#REF!</v>
      </c>
    </row>
    <row r="368" spans="1:11" s="1" customFormat="1" ht="138" customHeight="1">
      <c r="A368" s="55"/>
      <c r="B368" s="97"/>
      <c r="C368" s="81"/>
      <c r="D368" s="20">
        <v>805</v>
      </c>
      <c r="E368" s="20">
        <v>1004</v>
      </c>
      <c r="F368" s="18" t="s">
        <v>124</v>
      </c>
      <c r="G368" s="20">
        <v>200</v>
      </c>
      <c r="H368" s="23">
        <v>34</v>
      </c>
      <c r="I368" s="23">
        <v>34</v>
      </c>
      <c r="J368" s="23">
        <v>1.368</v>
      </c>
      <c r="K368" s="7"/>
    </row>
    <row r="369" spans="1:11" s="1" customFormat="1" ht="160.5" customHeight="1">
      <c r="A369" s="55"/>
      <c r="B369" s="97"/>
      <c r="C369" s="81"/>
      <c r="D369" s="20">
        <v>805</v>
      </c>
      <c r="E369" s="20">
        <v>1004</v>
      </c>
      <c r="F369" s="18" t="s">
        <v>357</v>
      </c>
      <c r="G369" s="20">
        <v>200</v>
      </c>
      <c r="H369" s="38">
        <v>0</v>
      </c>
      <c r="I369" s="38">
        <v>0</v>
      </c>
      <c r="J369" s="38">
        <v>0</v>
      </c>
      <c r="K369" s="7" t="e">
        <f>#REF!+#REF!+#REF!+H369+I369+J369+#REF!</f>
        <v>#REF!</v>
      </c>
    </row>
    <row r="370" spans="1:11" s="1" customFormat="1" ht="351.75" customHeight="1">
      <c r="A370" s="35" t="s">
        <v>297</v>
      </c>
      <c r="B370" s="42" t="s">
        <v>370</v>
      </c>
      <c r="C370" s="42" t="s">
        <v>173</v>
      </c>
      <c r="D370" s="20">
        <v>805</v>
      </c>
      <c r="E370" s="20">
        <v>1003</v>
      </c>
      <c r="F370" s="46" t="s">
        <v>162</v>
      </c>
      <c r="G370" s="20" t="s">
        <v>162</v>
      </c>
      <c r="H370" s="38">
        <v>0</v>
      </c>
      <c r="I370" s="38">
        <v>0</v>
      </c>
      <c r="J370" s="38">
        <v>0</v>
      </c>
      <c r="K370" s="7" t="e">
        <f>#REF!+#REF!+#REF!+H370+I370+J370+#REF!</f>
        <v>#REF!</v>
      </c>
    </row>
    <row r="371" spans="1:11" s="1" customFormat="1" ht="39" customHeight="1">
      <c r="A371" s="87" t="s">
        <v>300</v>
      </c>
      <c r="B371" s="85" t="s">
        <v>430</v>
      </c>
      <c r="C371" s="85" t="s">
        <v>173</v>
      </c>
      <c r="D371" s="20" t="s">
        <v>162</v>
      </c>
      <c r="E371" s="20" t="s">
        <v>162</v>
      </c>
      <c r="F371" s="46" t="s">
        <v>162</v>
      </c>
      <c r="G371" s="20" t="s">
        <v>162</v>
      </c>
      <c r="H371" s="38">
        <f>H372</f>
        <v>44.41</v>
      </c>
      <c r="I371" s="38">
        <f>I372</f>
        <v>44.41</v>
      </c>
      <c r="J371" s="38">
        <f>J372</f>
        <v>35.25</v>
      </c>
      <c r="K371" s="7" t="e">
        <f>#REF!+#REF!+#REF!+H371+I371+J371+#REF!</f>
        <v>#REF!</v>
      </c>
    </row>
    <row r="372" spans="1:11" s="1" customFormat="1" ht="69" customHeight="1">
      <c r="A372" s="70"/>
      <c r="B372" s="83"/>
      <c r="C372" s="83"/>
      <c r="D372" s="20">
        <v>805</v>
      </c>
      <c r="E372" s="20">
        <v>1003</v>
      </c>
      <c r="F372" s="18" t="s">
        <v>125</v>
      </c>
      <c r="G372" s="20">
        <v>200</v>
      </c>
      <c r="H372" s="38">
        <v>44.41</v>
      </c>
      <c r="I372" s="38">
        <v>44.41</v>
      </c>
      <c r="J372" s="38">
        <v>35.25</v>
      </c>
      <c r="K372" s="7"/>
    </row>
    <row r="373" spans="1:11" s="1" customFormat="1" ht="63" customHeight="1">
      <c r="A373" s="71"/>
      <c r="B373" s="84"/>
      <c r="C373" s="84"/>
      <c r="D373" s="20">
        <v>805</v>
      </c>
      <c r="E373" s="20">
        <v>1003</v>
      </c>
      <c r="F373" s="18" t="s">
        <v>252</v>
      </c>
      <c r="G373" s="20">
        <v>200</v>
      </c>
      <c r="H373" s="38">
        <v>0</v>
      </c>
      <c r="I373" s="38">
        <v>0</v>
      </c>
      <c r="J373" s="38">
        <v>0</v>
      </c>
      <c r="K373" s="7" t="e">
        <f>#REF!+#REF!+#REF!+H373+I373+J373+#REF!</f>
        <v>#REF!</v>
      </c>
    </row>
    <row r="374" spans="1:11" s="1" customFormat="1" ht="69" customHeight="1">
      <c r="A374" s="87" t="s">
        <v>304</v>
      </c>
      <c r="B374" s="85" t="s">
        <v>386</v>
      </c>
      <c r="C374" s="48" t="s">
        <v>171</v>
      </c>
      <c r="D374" s="20" t="s">
        <v>162</v>
      </c>
      <c r="E374" s="18" t="s">
        <v>162</v>
      </c>
      <c r="F374" s="20" t="s">
        <v>162</v>
      </c>
      <c r="G374" s="20" t="s">
        <v>162</v>
      </c>
      <c r="H374" s="23">
        <f>H375+H376</f>
        <v>2226.5</v>
      </c>
      <c r="I374" s="23">
        <f>I375+I376</f>
        <v>2196.5</v>
      </c>
      <c r="J374" s="23">
        <f>J375+J376</f>
        <v>2195.485</v>
      </c>
      <c r="K374" s="7" t="e">
        <f>#REF!+#REF!+#REF!+H374+I374+J374+#REF!</f>
        <v>#REF!</v>
      </c>
    </row>
    <row r="375" spans="1:11" s="1" customFormat="1" ht="120.75" customHeight="1">
      <c r="A375" s="70"/>
      <c r="B375" s="83"/>
      <c r="C375" s="44" t="s">
        <v>173</v>
      </c>
      <c r="D375" s="20">
        <v>805</v>
      </c>
      <c r="E375" s="20" t="s">
        <v>162</v>
      </c>
      <c r="F375" s="20" t="s">
        <v>162</v>
      </c>
      <c r="G375" s="20" t="s">
        <v>162</v>
      </c>
      <c r="H375" s="38">
        <f>H379</f>
        <v>2164</v>
      </c>
      <c r="I375" s="38">
        <f>I379</f>
        <v>2164</v>
      </c>
      <c r="J375" s="38">
        <f>J379</f>
        <v>2162.985</v>
      </c>
      <c r="K375" s="7" t="e">
        <f>#REF!+#REF!+#REF!+H375+I375+J375+#REF!</f>
        <v>#REF!</v>
      </c>
    </row>
    <row r="376" spans="1:11" s="1" customFormat="1" ht="131.25" customHeight="1">
      <c r="A376" s="71"/>
      <c r="B376" s="84"/>
      <c r="C376" s="48" t="s">
        <v>208</v>
      </c>
      <c r="D376" s="20">
        <v>840</v>
      </c>
      <c r="E376" s="20" t="s">
        <v>162</v>
      </c>
      <c r="F376" s="18" t="s">
        <v>162</v>
      </c>
      <c r="G376" s="20" t="s">
        <v>162</v>
      </c>
      <c r="H376" s="38">
        <f>H377+H381+H383</f>
        <v>62.5</v>
      </c>
      <c r="I376" s="38">
        <f>I377+I381+I383</f>
        <v>32.5</v>
      </c>
      <c r="J376" s="38">
        <f>J377+J381+J383</f>
        <v>32.5</v>
      </c>
      <c r="K376" s="7" t="e">
        <f>#REF!+#REF!+#REF!+H376+I376+J376+#REF!</f>
        <v>#REF!</v>
      </c>
    </row>
    <row r="377" spans="1:11" s="1" customFormat="1" ht="149.25" customHeight="1">
      <c r="A377" s="87" t="s">
        <v>345</v>
      </c>
      <c r="B377" s="56" t="s">
        <v>435</v>
      </c>
      <c r="C377" s="78" t="s">
        <v>208</v>
      </c>
      <c r="D377" s="28">
        <v>840</v>
      </c>
      <c r="E377" s="49" t="s">
        <v>175</v>
      </c>
      <c r="F377" s="18" t="s">
        <v>126</v>
      </c>
      <c r="G377" s="20">
        <v>800</v>
      </c>
      <c r="H377" s="38">
        <v>32.5</v>
      </c>
      <c r="I377" s="38">
        <v>32.5</v>
      </c>
      <c r="J377" s="38">
        <v>32.5</v>
      </c>
      <c r="K377" s="7"/>
    </row>
    <row r="378" spans="1:11" s="1" customFormat="1" ht="149.25" customHeight="1">
      <c r="A378" s="72"/>
      <c r="B378" s="95"/>
      <c r="C378" s="79"/>
      <c r="D378" s="28">
        <v>840</v>
      </c>
      <c r="E378" s="49" t="s">
        <v>175</v>
      </c>
      <c r="F378" s="18" t="s">
        <v>252</v>
      </c>
      <c r="G378" s="20">
        <v>800</v>
      </c>
      <c r="H378" s="38">
        <v>0</v>
      </c>
      <c r="I378" s="38">
        <v>0</v>
      </c>
      <c r="J378" s="38">
        <v>0</v>
      </c>
      <c r="K378" s="7" t="e">
        <f>#REF!+#REF!+#REF!+H378+I378+J378+#REF!</f>
        <v>#REF!</v>
      </c>
    </row>
    <row r="379" spans="1:11" s="1" customFormat="1" ht="127.5" customHeight="1">
      <c r="A379" s="72"/>
      <c r="B379" s="95"/>
      <c r="C379" s="85" t="s">
        <v>173</v>
      </c>
      <c r="D379" s="20">
        <v>805</v>
      </c>
      <c r="E379" s="20">
        <v>1003</v>
      </c>
      <c r="F379" s="18" t="s">
        <v>126</v>
      </c>
      <c r="G379" s="20">
        <v>200</v>
      </c>
      <c r="H379" s="38">
        <v>2164</v>
      </c>
      <c r="I379" s="38">
        <v>2164</v>
      </c>
      <c r="J379" s="38">
        <v>2162.985</v>
      </c>
      <c r="K379" s="7" t="e">
        <f>#REF!+#REF!+#REF!+H379+I379+J379+#REF!</f>
        <v>#REF!</v>
      </c>
    </row>
    <row r="380" spans="1:11" s="1" customFormat="1" ht="108" customHeight="1">
      <c r="A380" s="88"/>
      <c r="B380" s="57"/>
      <c r="C380" s="89"/>
      <c r="D380" s="20">
        <v>805</v>
      </c>
      <c r="E380" s="20">
        <v>1003</v>
      </c>
      <c r="F380" s="18" t="s">
        <v>252</v>
      </c>
      <c r="G380" s="20">
        <v>200</v>
      </c>
      <c r="H380" s="38">
        <v>0</v>
      </c>
      <c r="I380" s="38">
        <v>0</v>
      </c>
      <c r="J380" s="38">
        <v>0</v>
      </c>
      <c r="K380" s="7" t="e">
        <f>#REF!+#REF!+#REF!+H380+I380+J380+#REF!</f>
        <v>#REF!</v>
      </c>
    </row>
    <row r="381" spans="1:11" s="1" customFormat="1" ht="55.5" customHeight="1">
      <c r="A381" s="87" t="s">
        <v>346</v>
      </c>
      <c r="B381" s="56" t="s">
        <v>387</v>
      </c>
      <c r="C381" s="78" t="s">
        <v>208</v>
      </c>
      <c r="D381" s="28">
        <v>840</v>
      </c>
      <c r="E381" s="49" t="s">
        <v>6</v>
      </c>
      <c r="F381" s="49" t="s">
        <v>127</v>
      </c>
      <c r="G381" s="20">
        <v>300</v>
      </c>
      <c r="H381" s="38">
        <v>30</v>
      </c>
      <c r="I381" s="38">
        <v>0</v>
      </c>
      <c r="J381" s="38">
        <v>0</v>
      </c>
      <c r="K381" s="7"/>
    </row>
    <row r="382" spans="1:11" s="1" customFormat="1" ht="79.5" customHeight="1">
      <c r="A382" s="88"/>
      <c r="B382" s="57"/>
      <c r="C382" s="79"/>
      <c r="D382" s="28">
        <v>840</v>
      </c>
      <c r="E382" s="49" t="s">
        <v>6</v>
      </c>
      <c r="F382" s="49" t="s">
        <v>269</v>
      </c>
      <c r="G382" s="20">
        <v>300</v>
      </c>
      <c r="H382" s="38">
        <v>0</v>
      </c>
      <c r="I382" s="38">
        <v>0</v>
      </c>
      <c r="J382" s="38">
        <v>0</v>
      </c>
      <c r="K382" s="7" t="e">
        <f>#REF!+#REF!+#REF!+H382+I382+J382+#REF!</f>
        <v>#REF!</v>
      </c>
    </row>
    <row r="383" spans="1:11" s="1" customFormat="1" ht="64.5" customHeight="1">
      <c r="A383" s="87" t="s">
        <v>419</v>
      </c>
      <c r="B383" s="56" t="s">
        <v>10</v>
      </c>
      <c r="C383" s="78" t="s">
        <v>208</v>
      </c>
      <c r="D383" s="28">
        <v>840</v>
      </c>
      <c r="E383" s="49" t="s">
        <v>9</v>
      </c>
      <c r="F383" s="49" t="s">
        <v>128</v>
      </c>
      <c r="G383" s="20">
        <v>200</v>
      </c>
      <c r="H383" s="38">
        <v>0</v>
      </c>
      <c r="I383" s="38">
        <v>0</v>
      </c>
      <c r="J383" s="38">
        <v>0</v>
      </c>
      <c r="K383" s="7"/>
    </row>
    <row r="384" spans="1:11" s="1" customFormat="1" ht="69.75" customHeight="1">
      <c r="A384" s="88"/>
      <c r="B384" s="57"/>
      <c r="C384" s="79"/>
      <c r="D384" s="28">
        <v>840</v>
      </c>
      <c r="E384" s="49" t="s">
        <v>9</v>
      </c>
      <c r="F384" s="49" t="s">
        <v>270</v>
      </c>
      <c r="G384" s="20">
        <v>200</v>
      </c>
      <c r="H384" s="38">
        <v>0</v>
      </c>
      <c r="I384" s="38">
        <v>0</v>
      </c>
      <c r="J384" s="38">
        <v>0</v>
      </c>
      <c r="K384" s="7" t="e">
        <f>#REF!+#REF!+#REF!+H384+I384+J384+#REF!</f>
        <v>#REF!</v>
      </c>
    </row>
    <row r="385" spans="1:12" s="1" customFormat="1" ht="25.5" customHeight="1" hidden="1">
      <c r="A385" s="87" t="s">
        <v>305</v>
      </c>
      <c r="B385" s="56" t="s">
        <v>358</v>
      </c>
      <c r="C385" s="85" t="s">
        <v>173</v>
      </c>
      <c r="D385" s="20">
        <v>805</v>
      </c>
      <c r="E385" s="20" t="s">
        <v>162</v>
      </c>
      <c r="F385" s="20" t="s">
        <v>162</v>
      </c>
      <c r="G385" s="20" t="s">
        <v>162</v>
      </c>
      <c r="H385" s="23">
        <f>H386+H387</f>
        <v>0</v>
      </c>
      <c r="I385" s="23">
        <f>I386+I387</f>
        <v>0</v>
      </c>
      <c r="J385" s="23">
        <f>J386+J387</f>
        <v>0</v>
      </c>
      <c r="K385" s="7" t="e">
        <f>#REF!+#REF!+#REF!+H385+I385+J385+#REF!</f>
        <v>#REF!</v>
      </c>
      <c r="L385" s="4" t="s">
        <v>428</v>
      </c>
    </row>
    <row r="386" spans="1:11" s="1" customFormat="1" ht="36" customHeight="1" hidden="1">
      <c r="A386" s="70"/>
      <c r="B386" s="83"/>
      <c r="C386" s="83"/>
      <c r="D386" s="20">
        <v>805</v>
      </c>
      <c r="E386" s="49" t="s">
        <v>11</v>
      </c>
      <c r="F386" s="28" t="s">
        <v>129</v>
      </c>
      <c r="G386" s="20">
        <v>500</v>
      </c>
      <c r="H386" s="23">
        <v>0</v>
      </c>
      <c r="I386" s="23">
        <v>0</v>
      </c>
      <c r="J386" s="23">
        <v>0</v>
      </c>
      <c r="K386" s="7"/>
    </row>
    <row r="387" spans="1:11" s="1" customFormat="1" ht="36" customHeight="1" hidden="1">
      <c r="A387" s="71"/>
      <c r="B387" s="84"/>
      <c r="C387" s="84"/>
      <c r="D387" s="20">
        <v>805</v>
      </c>
      <c r="E387" s="49" t="s">
        <v>11</v>
      </c>
      <c r="F387" s="28" t="s">
        <v>271</v>
      </c>
      <c r="G387" s="20">
        <v>500</v>
      </c>
      <c r="H387" s="38">
        <v>0</v>
      </c>
      <c r="I387" s="38">
        <v>0</v>
      </c>
      <c r="J387" s="38">
        <v>0</v>
      </c>
      <c r="K387" s="7" t="e">
        <f>#REF!+#REF!+#REF!+H387+I387+J387+#REF!</f>
        <v>#REF!</v>
      </c>
    </row>
    <row r="388" spans="1:11" s="1" customFormat="1" ht="21.75" customHeight="1">
      <c r="A388" s="87" t="s">
        <v>306</v>
      </c>
      <c r="B388" s="87" t="s">
        <v>359</v>
      </c>
      <c r="C388" s="58" t="s">
        <v>208</v>
      </c>
      <c r="D388" s="28">
        <v>840</v>
      </c>
      <c r="E388" s="20" t="s">
        <v>162</v>
      </c>
      <c r="F388" s="20" t="s">
        <v>162</v>
      </c>
      <c r="G388" s="20" t="s">
        <v>162</v>
      </c>
      <c r="H388" s="23">
        <f>H389+H391+H393</f>
        <v>9540.383</v>
      </c>
      <c r="I388" s="23">
        <f>I389+I391+I393</f>
        <v>10679.413999999999</v>
      </c>
      <c r="J388" s="23">
        <f>J389+J391+J393</f>
        <v>10521.984</v>
      </c>
      <c r="K388" s="7" t="e">
        <f>#REF!+#REF!+#REF!+H388+I388+J388+#REF!</f>
        <v>#REF!</v>
      </c>
    </row>
    <row r="389" spans="1:11" s="1" customFormat="1" ht="33.75" customHeight="1">
      <c r="A389" s="70"/>
      <c r="B389" s="70"/>
      <c r="C389" s="83"/>
      <c r="D389" s="28">
        <v>840</v>
      </c>
      <c r="E389" s="49" t="s">
        <v>175</v>
      </c>
      <c r="F389" s="49" t="s">
        <v>130</v>
      </c>
      <c r="G389" s="37" t="s">
        <v>13</v>
      </c>
      <c r="H389" s="23">
        <v>8078.886</v>
      </c>
      <c r="I389" s="23">
        <v>9158.817</v>
      </c>
      <c r="J389" s="23">
        <v>9026.189</v>
      </c>
      <c r="K389" s="7"/>
    </row>
    <row r="390" spans="1:11" s="1" customFormat="1" ht="33.75" customHeight="1">
      <c r="A390" s="70"/>
      <c r="B390" s="70"/>
      <c r="C390" s="83"/>
      <c r="D390" s="28">
        <v>840</v>
      </c>
      <c r="E390" s="49" t="s">
        <v>175</v>
      </c>
      <c r="F390" s="49" t="s">
        <v>272</v>
      </c>
      <c r="G390" s="37" t="s">
        <v>13</v>
      </c>
      <c r="H390" s="38">
        <v>0</v>
      </c>
      <c r="I390" s="38">
        <v>0</v>
      </c>
      <c r="J390" s="38">
        <v>0</v>
      </c>
      <c r="K390" s="7" t="e">
        <f>#REF!+#REF!+#REF!+H390+I390+J390+#REF!</f>
        <v>#REF!</v>
      </c>
    </row>
    <row r="391" spans="1:11" s="1" customFormat="1" ht="33.75" customHeight="1">
      <c r="A391" s="70"/>
      <c r="B391" s="70"/>
      <c r="C391" s="83"/>
      <c r="D391" s="28">
        <v>840</v>
      </c>
      <c r="E391" s="49" t="s">
        <v>175</v>
      </c>
      <c r="F391" s="49" t="s">
        <v>130</v>
      </c>
      <c r="G391" s="37" t="s">
        <v>193</v>
      </c>
      <c r="H391" s="23">
        <v>1460.497</v>
      </c>
      <c r="I391" s="23">
        <v>1520.497</v>
      </c>
      <c r="J391" s="23">
        <v>1495.71</v>
      </c>
      <c r="K391" s="7"/>
    </row>
    <row r="392" spans="1:11" s="1" customFormat="1" ht="33.75" customHeight="1">
      <c r="A392" s="70"/>
      <c r="B392" s="70"/>
      <c r="C392" s="83"/>
      <c r="D392" s="28">
        <v>840</v>
      </c>
      <c r="E392" s="49" t="s">
        <v>175</v>
      </c>
      <c r="F392" s="49" t="s">
        <v>272</v>
      </c>
      <c r="G392" s="37" t="s">
        <v>193</v>
      </c>
      <c r="H392" s="38">
        <v>0</v>
      </c>
      <c r="I392" s="38">
        <v>0</v>
      </c>
      <c r="J392" s="38">
        <v>0</v>
      </c>
      <c r="K392" s="7" t="e">
        <f>#REF!+#REF!+#REF!+H392+I392+J392+#REF!</f>
        <v>#REF!</v>
      </c>
    </row>
    <row r="393" spans="1:11" s="1" customFormat="1" ht="33.75" customHeight="1">
      <c r="A393" s="70"/>
      <c r="B393" s="70"/>
      <c r="C393" s="83"/>
      <c r="D393" s="28">
        <v>840</v>
      </c>
      <c r="E393" s="49" t="s">
        <v>175</v>
      </c>
      <c r="F393" s="49" t="s">
        <v>130</v>
      </c>
      <c r="G393" s="20">
        <v>800</v>
      </c>
      <c r="H393" s="23">
        <v>1</v>
      </c>
      <c r="I393" s="23">
        <v>0.1</v>
      </c>
      <c r="J393" s="23">
        <v>0.085</v>
      </c>
      <c r="K393" s="7"/>
    </row>
    <row r="394" spans="1:11" s="1" customFormat="1" ht="40.5" customHeight="1">
      <c r="A394" s="71"/>
      <c r="B394" s="71"/>
      <c r="C394" s="84"/>
      <c r="D394" s="28">
        <v>840</v>
      </c>
      <c r="E394" s="49" t="s">
        <v>175</v>
      </c>
      <c r="F394" s="49" t="s">
        <v>272</v>
      </c>
      <c r="G394" s="20">
        <v>800</v>
      </c>
      <c r="H394" s="38">
        <v>0</v>
      </c>
      <c r="I394" s="38">
        <v>0</v>
      </c>
      <c r="J394" s="38">
        <v>0</v>
      </c>
      <c r="K394" s="7" t="e">
        <f>#REF!+#REF!+#REF!+H394+I394+J394+#REF!</f>
        <v>#REF!</v>
      </c>
    </row>
    <row r="395" spans="1:11" s="1" customFormat="1" ht="39.75" customHeight="1">
      <c r="A395" s="87" t="s">
        <v>347</v>
      </c>
      <c r="B395" s="85" t="s">
        <v>360</v>
      </c>
      <c r="C395" s="85" t="s">
        <v>208</v>
      </c>
      <c r="D395" s="28">
        <v>840</v>
      </c>
      <c r="E395" s="49" t="s">
        <v>162</v>
      </c>
      <c r="F395" s="49" t="s">
        <v>162</v>
      </c>
      <c r="G395" s="20" t="s">
        <v>162</v>
      </c>
      <c r="H395" s="23">
        <f>SUM(H396:H398)</f>
        <v>31284</v>
      </c>
      <c r="I395" s="23">
        <f>SUM(I396:I398)</f>
        <v>33541.2</v>
      </c>
      <c r="J395" s="23">
        <f>SUM(J396:J398)</f>
        <v>33541.2</v>
      </c>
      <c r="K395" s="7" t="e">
        <f>#REF!+#REF!+#REF!+H395+I395+J395+#REF!</f>
        <v>#REF!</v>
      </c>
    </row>
    <row r="396" spans="1:11" s="1" customFormat="1" ht="62.25" customHeight="1">
      <c r="A396" s="70"/>
      <c r="B396" s="83"/>
      <c r="C396" s="83"/>
      <c r="D396" s="28">
        <v>840</v>
      </c>
      <c r="E396" s="49" t="s">
        <v>175</v>
      </c>
      <c r="F396" s="49" t="s">
        <v>131</v>
      </c>
      <c r="G396" s="20">
        <v>500</v>
      </c>
      <c r="H396" s="23">
        <v>31284</v>
      </c>
      <c r="I396" s="23">
        <v>33541.2</v>
      </c>
      <c r="J396" s="23">
        <v>33541.2</v>
      </c>
      <c r="K396" s="7"/>
    </row>
    <row r="397" spans="1:11" s="1" customFormat="1" ht="57" customHeight="1">
      <c r="A397" s="70"/>
      <c r="B397" s="83"/>
      <c r="C397" s="83"/>
      <c r="D397" s="28">
        <v>840</v>
      </c>
      <c r="E397" s="49" t="s">
        <v>175</v>
      </c>
      <c r="F397" s="49" t="s">
        <v>273</v>
      </c>
      <c r="G397" s="20">
        <v>500</v>
      </c>
      <c r="H397" s="38">
        <v>0</v>
      </c>
      <c r="I397" s="38">
        <v>0</v>
      </c>
      <c r="J397" s="38">
        <v>0</v>
      </c>
      <c r="K397" s="7" t="e">
        <f>#REF!+#REF!+#REF!+H397+I397+J397+#REF!</f>
        <v>#REF!</v>
      </c>
    </row>
    <row r="398" spans="1:11" s="1" customFormat="1" ht="57" customHeight="1">
      <c r="A398" s="71"/>
      <c r="B398" s="84"/>
      <c r="C398" s="84"/>
      <c r="D398" s="63">
        <v>840</v>
      </c>
      <c r="E398" s="64" t="s">
        <v>175</v>
      </c>
      <c r="F398" s="65" t="s">
        <v>403</v>
      </c>
      <c r="G398" s="25">
        <v>500</v>
      </c>
      <c r="H398" s="66">
        <v>0</v>
      </c>
      <c r="I398" s="67">
        <v>0</v>
      </c>
      <c r="J398" s="66">
        <v>0</v>
      </c>
      <c r="K398" s="7" t="e">
        <f>#REF!+#REF!+#REF!+H398+I398+J398+#REF!</f>
        <v>#REF!</v>
      </c>
    </row>
    <row r="399" spans="1:11" s="1" customFormat="1" ht="70.5" customHeight="1">
      <c r="A399" s="35" t="s">
        <v>307</v>
      </c>
      <c r="B399" s="42" t="s">
        <v>132</v>
      </c>
      <c r="C399" s="42" t="s">
        <v>173</v>
      </c>
      <c r="D399" s="28">
        <v>805</v>
      </c>
      <c r="E399" s="49" t="s">
        <v>162</v>
      </c>
      <c r="F399" s="49" t="s">
        <v>162</v>
      </c>
      <c r="G399" s="20" t="s">
        <v>162</v>
      </c>
      <c r="H399" s="23">
        <f>H400</f>
        <v>28115.519</v>
      </c>
      <c r="I399" s="23">
        <f>I400</f>
        <v>28244.945</v>
      </c>
      <c r="J399" s="23">
        <f>J400</f>
        <v>28244.452</v>
      </c>
      <c r="K399" s="7" t="e">
        <f>#REF!+#REF!+#REF!+H399+I399+J399+#REF!</f>
        <v>#REF!</v>
      </c>
    </row>
    <row r="400" spans="1:11" s="1" customFormat="1" ht="40.5" customHeight="1">
      <c r="A400" s="87" t="s">
        <v>361</v>
      </c>
      <c r="B400" s="82" t="s">
        <v>187</v>
      </c>
      <c r="C400" s="86" t="s">
        <v>173</v>
      </c>
      <c r="D400" s="20">
        <v>805</v>
      </c>
      <c r="E400" s="37" t="s">
        <v>162</v>
      </c>
      <c r="F400" s="18" t="s">
        <v>162</v>
      </c>
      <c r="G400" s="20" t="s">
        <v>162</v>
      </c>
      <c r="H400" s="38">
        <f>H401+H403+H405</f>
        <v>28115.519</v>
      </c>
      <c r="I400" s="38">
        <f>I401+I403+I405</f>
        <v>28244.945</v>
      </c>
      <c r="J400" s="38">
        <f>J401+J403+J405</f>
        <v>28244.452</v>
      </c>
      <c r="K400" s="7" t="e">
        <f>#REF!+#REF!+#REF!+H400+I400+J400+#REF!</f>
        <v>#REF!</v>
      </c>
    </row>
    <row r="401" spans="1:11" s="1" customFormat="1" ht="40.5" customHeight="1">
      <c r="A401" s="70"/>
      <c r="B401" s="83"/>
      <c r="C401" s="86"/>
      <c r="D401" s="20">
        <v>805</v>
      </c>
      <c r="E401" s="37" t="s">
        <v>179</v>
      </c>
      <c r="F401" s="18" t="s">
        <v>133</v>
      </c>
      <c r="G401" s="20">
        <v>200</v>
      </c>
      <c r="H401" s="23">
        <v>70.662</v>
      </c>
      <c r="I401" s="23">
        <v>180.062</v>
      </c>
      <c r="J401" s="23">
        <v>179.698</v>
      </c>
      <c r="K401" s="7"/>
    </row>
    <row r="402" spans="1:11" s="1" customFormat="1" ht="40.5" customHeight="1">
      <c r="A402" s="70"/>
      <c r="B402" s="83"/>
      <c r="C402" s="86"/>
      <c r="D402" s="20">
        <v>805</v>
      </c>
      <c r="E402" s="37" t="s">
        <v>179</v>
      </c>
      <c r="F402" s="18" t="s">
        <v>274</v>
      </c>
      <c r="G402" s="20">
        <v>200</v>
      </c>
      <c r="H402" s="38">
        <v>0</v>
      </c>
      <c r="I402" s="38">
        <v>0</v>
      </c>
      <c r="J402" s="38">
        <v>0</v>
      </c>
      <c r="K402" s="7" t="e">
        <f>#REF!+#REF!+#REF!+H402+I402+J402+#REF!</f>
        <v>#REF!</v>
      </c>
    </row>
    <row r="403" spans="1:11" s="1" customFormat="1" ht="40.5" customHeight="1">
      <c r="A403" s="70"/>
      <c r="B403" s="83"/>
      <c r="C403" s="86"/>
      <c r="D403" s="20">
        <v>805</v>
      </c>
      <c r="E403" s="37" t="s">
        <v>179</v>
      </c>
      <c r="F403" s="18" t="s">
        <v>133</v>
      </c>
      <c r="G403" s="20">
        <v>300</v>
      </c>
      <c r="H403" s="23">
        <v>14371.776</v>
      </c>
      <c r="I403" s="23">
        <v>13271.776</v>
      </c>
      <c r="J403" s="23">
        <v>13271.647</v>
      </c>
      <c r="K403" s="7"/>
    </row>
    <row r="404" spans="1:11" s="1" customFormat="1" ht="40.5" customHeight="1">
      <c r="A404" s="70"/>
      <c r="B404" s="83"/>
      <c r="C404" s="86"/>
      <c r="D404" s="20">
        <v>805</v>
      </c>
      <c r="E404" s="37" t="s">
        <v>179</v>
      </c>
      <c r="F404" s="18" t="s">
        <v>274</v>
      </c>
      <c r="G404" s="20">
        <v>300</v>
      </c>
      <c r="H404" s="38">
        <v>0</v>
      </c>
      <c r="I404" s="38">
        <v>0</v>
      </c>
      <c r="J404" s="38">
        <v>0</v>
      </c>
      <c r="K404" s="7" t="e">
        <f>#REF!+#REF!+#REF!+H404+I404+J404+#REF!</f>
        <v>#REF!</v>
      </c>
    </row>
    <row r="405" spans="1:11" s="1" customFormat="1" ht="40.5" customHeight="1">
      <c r="A405" s="70"/>
      <c r="B405" s="83"/>
      <c r="C405" s="86"/>
      <c r="D405" s="20">
        <v>805</v>
      </c>
      <c r="E405" s="37" t="s">
        <v>179</v>
      </c>
      <c r="F405" s="18" t="s">
        <v>133</v>
      </c>
      <c r="G405" s="20">
        <v>500</v>
      </c>
      <c r="H405" s="23">
        <v>13673.081</v>
      </c>
      <c r="I405" s="23">
        <v>14793.107</v>
      </c>
      <c r="J405" s="23">
        <v>14793.107</v>
      </c>
      <c r="K405" s="7"/>
    </row>
    <row r="406" spans="1:11" s="1" customFormat="1" ht="40.5" customHeight="1">
      <c r="A406" s="71"/>
      <c r="B406" s="84"/>
      <c r="C406" s="84"/>
      <c r="D406" s="20">
        <v>805</v>
      </c>
      <c r="E406" s="37" t="s">
        <v>179</v>
      </c>
      <c r="F406" s="18" t="s">
        <v>274</v>
      </c>
      <c r="G406" s="20">
        <v>500</v>
      </c>
      <c r="H406" s="38">
        <v>0</v>
      </c>
      <c r="I406" s="38">
        <v>0</v>
      </c>
      <c r="J406" s="38">
        <v>0</v>
      </c>
      <c r="K406" s="7" t="e">
        <f>#REF!+#REF!+#REF!+H406+I406+J406+#REF!</f>
        <v>#REF!</v>
      </c>
    </row>
    <row r="407" spans="1:11" s="1" customFormat="1" ht="42.75" customHeight="1">
      <c r="A407" s="87" t="s">
        <v>308</v>
      </c>
      <c r="B407" s="85" t="s">
        <v>14</v>
      </c>
      <c r="C407" s="78" t="s">
        <v>173</v>
      </c>
      <c r="D407" s="20">
        <v>805</v>
      </c>
      <c r="E407" s="37" t="s">
        <v>162</v>
      </c>
      <c r="F407" s="18" t="s">
        <v>162</v>
      </c>
      <c r="G407" s="20" t="s">
        <v>162</v>
      </c>
      <c r="H407" s="38">
        <f>H408+H410</f>
        <v>403.13899999999995</v>
      </c>
      <c r="I407" s="38">
        <f>I408+I410</f>
        <v>322.997</v>
      </c>
      <c r="J407" s="38">
        <f>J408+J410</f>
        <v>311.061</v>
      </c>
      <c r="K407" s="7" t="e">
        <f>#REF!+#REF!+#REF!+H407+I407+J407+#REF!</f>
        <v>#REF!</v>
      </c>
    </row>
    <row r="408" spans="1:11" s="1" customFormat="1" ht="42.75" customHeight="1">
      <c r="A408" s="70"/>
      <c r="B408" s="83"/>
      <c r="C408" s="83"/>
      <c r="D408" s="20">
        <v>805</v>
      </c>
      <c r="E408" s="20">
        <v>1003</v>
      </c>
      <c r="F408" s="18" t="s">
        <v>134</v>
      </c>
      <c r="G408" s="20">
        <v>200</v>
      </c>
      <c r="H408" s="23">
        <v>0.828</v>
      </c>
      <c r="I408" s="23">
        <v>3.372</v>
      </c>
      <c r="J408" s="23">
        <v>3.167</v>
      </c>
      <c r="K408" s="7"/>
    </row>
    <row r="409" spans="1:11" s="1" customFormat="1" ht="42.75" customHeight="1">
      <c r="A409" s="70"/>
      <c r="B409" s="83"/>
      <c r="C409" s="83"/>
      <c r="D409" s="20">
        <v>805</v>
      </c>
      <c r="E409" s="20">
        <v>1003</v>
      </c>
      <c r="F409" s="18" t="s">
        <v>275</v>
      </c>
      <c r="G409" s="20">
        <v>200</v>
      </c>
      <c r="H409" s="38">
        <v>0</v>
      </c>
      <c r="I409" s="38">
        <v>0</v>
      </c>
      <c r="J409" s="38">
        <v>0</v>
      </c>
      <c r="K409" s="7" t="e">
        <f>#REF!+#REF!+#REF!+H409+I409+J409+#REF!</f>
        <v>#REF!</v>
      </c>
    </row>
    <row r="410" spans="1:11" s="1" customFormat="1" ht="42.75" customHeight="1">
      <c r="A410" s="70"/>
      <c r="B410" s="83"/>
      <c r="C410" s="83"/>
      <c r="D410" s="20">
        <v>805</v>
      </c>
      <c r="E410" s="20">
        <v>1003</v>
      </c>
      <c r="F410" s="18" t="s">
        <v>134</v>
      </c>
      <c r="G410" s="20">
        <v>300</v>
      </c>
      <c r="H410" s="23">
        <v>402.311</v>
      </c>
      <c r="I410" s="23">
        <v>319.625</v>
      </c>
      <c r="J410" s="23">
        <v>307.894</v>
      </c>
      <c r="K410" s="7"/>
    </row>
    <row r="411" spans="1:11" s="1" customFormat="1" ht="87" customHeight="1">
      <c r="A411" s="71"/>
      <c r="B411" s="84"/>
      <c r="C411" s="84"/>
      <c r="D411" s="20">
        <v>805</v>
      </c>
      <c r="E411" s="20">
        <v>1003</v>
      </c>
      <c r="F411" s="18" t="s">
        <v>275</v>
      </c>
      <c r="G411" s="20">
        <v>300</v>
      </c>
      <c r="H411" s="38">
        <v>0</v>
      </c>
      <c r="I411" s="38">
        <v>0</v>
      </c>
      <c r="J411" s="38">
        <v>0</v>
      </c>
      <c r="K411" s="7" t="e">
        <f>#REF!+#REF!+#REF!+H411+I411+J411+#REF!</f>
        <v>#REF!</v>
      </c>
    </row>
    <row r="412" spans="1:11" s="1" customFormat="1" ht="26.25" customHeight="1">
      <c r="A412" s="54" t="s">
        <v>309</v>
      </c>
      <c r="B412" s="80" t="s">
        <v>371</v>
      </c>
      <c r="C412" s="80" t="s">
        <v>173</v>
      </c>
      <c r="D412" s="20">
        <v>805</v>
      </c>
      <c r="E412" s="20" t="s">
        <v>162</v>
      </c>
      <c r="F412" s="18" t="s">
        <v>162</v>
      </c>
      <c r="G412" s="20" t="s">
        <v>162</v>
      </c>
      <c r="H412" s="23">
        <f>H413</f>
        <v>936</v>
      </c>
      <c r="I412" s="23">
        <f>I413</f>
        <v>961.741</v>
      </c>
      <c r="J412" s="23">
        <f>J413</f>
        <v>961.741</v>
      </c>
      <c r="K412" s="7" t="e">
        <f>#REF!+#REF!+#REF!+H412+I412+J412+#REF!</f>
        <v>#REF!</v>
      </c>
    </row>
    <row r="413" spans="1:11" s="1" customFormat="1" ht="129.75" customHeight="1">
      <c r="A413" s="55"/>
      <c r="B413" s="81"/>
      <c r="C413" s="81"/>
      <c r="D413" s="20">
        <v>805</v>
      </c>
      <c r="E413" s="20">
        <v>1003</v>
      </c>
      <c r="F413" s="18" t="s">
        <v>135</v>
      </c>
      <c r="G413" s="20">
        <v>300</v>
      </c>
      <c r="H413" s="23">
        <v>936</v>
      </c>
      <c r="I413" s="23">
        <v>961.741</v>
      </c>
      <c r="J413" s="23">
        <v>961.741</v>
      </c>
      <c r="K413" s="7"/>
    </row>
    <row r="414" spans="1:11" s="1" customFormat="1" ht="177" customHeight="1">
      <c r="A414" s="55"/>
      <c r="B414" s="81"/>
      <c r="C414" s="81"/>
      <c r="D414" s="20">
        <v>805</v>
      </c>
      <c r="E414" s="20">
        <v>1003</v>
      </c>
      <c r="F414" s="18" t="s">
        <v>276</v>
      </c>
      <c r="G414" s="20">
        <v>300</v>
      </c>
      <c r="H414" s="38">
        <v>0</v>
      </c>
      <c r="I414" s="38">
        <v>0</v>
      </c>
      <c r="J414" s="38">
        <v>0</v>
      </c>
      <c r="K414" s="7" t="e">
        <f>#REF!+#REF!+#REF!+H414+I414+J414+#REF!</f>
        <v>#REF!</v>
      </c>
    </row>
    <row r="415" spans="1:11" s="1" customFormat="1" ht="57.75" customHeight="1">
      <c r="A415" s="87" t="s">
        <v>404</v>
      </c>
      <c r="B415" s="85" t="s">
        <v>412</v>
      </c>
      <c r="C415" s="85" t="s">
        <v>173</v>
      </c>
      <c r="D415" s="20">
        <v>805</v>
      </c>
      <c r="E415" s="20" t="s">
        <v>162</v>
      </c>
      <c r="F415" s="18" t="s">
        <v>162</v>
      </c>
      <c r="G415" s="20" t="s">
        <v>162</v>
      </c>
      <c r="H415" s="23">
        <f>H416+H417+H418</f>
        <v>465686.85</v>
      </c>
      <c r="I415" s="23">
        <f>I416+I417+I418</f>
        <v>465686.85</v>
      </c>
      <c r="J415" s="23">
        <f>J416+J417+J418</f>
        <v>460318.951</v>
      </c>
      <c r="K415" s="7" t="e">
        <f>#REF!+#REF!+#REF!+H415+I415+J415+#REF!</f>
        <v>#REF!</v>
      </c>
    </row>
    <row r="416" spans="1:11" s="1" customFormat="1" ht="57.75" customHeight="1">
      <c r="A416" s="72"/>
      <c r="B416" s="86"/>
      <c r="C416" s="86"/>
      <c r="D416" s="20">
        <v>805</v>
      </c>
      <c r="E416" s="20">
        <v>1004</v>
      </c>
      <c r="F416" s="18" t="s">
        <v>410</v>
      </c>
      <c r="G416" s="20">
        <v>400</v>
      </c>
      <c r="H416" s="38">
        <v>30633</v>
      </c>
      <c r="I416" s="23">
        <v>0</v>
      </c>
      <c r="J416" s="23">
        <v>0</v>
      </c>
      <c r="K416" s="7" t="e">
        <f>#REF!+#REF!+#REF!+H416+I416+J416+#REF!</f>
        <v>#REF!</v>
      </c>
    </row>
    <row r="417" spans="1:11" s="1" customFormat="1" ht="57.75" customHeight="1">
      <c r="A417" s="72"/>
      <c r="B417" s="86"/>
      <c r="C417" s="86"/>
      <c r="D417" s="20">
        <v>805</v>
      </c>
      <c r="E417" s="20">
        <v>1004</v>
      </c>
      <c r="F417" s="18" t="s">
        <v>411</v>
      </c>
      <c r="G417" s="20">
        <v>400</v>
      </c>
      <c r="H417" s="38">
        <v>435053.85</v>
      </c>
      <c r="I417" s="38">
        <v>37818.5</v>
      </c>
      <c r="J417" s="38">
        <v>37818.5</v>
      </c>
      <c r="K417" s="7" t="e">
        <f>#REF!+#REF!+#REF!+H417+I417+J417+#REF!</f>
        <v>#REF!</v>
      </c>
    </row>
    <row r="418" spans="1:11" s="1" customFormat="1" ht="57.75" customHeight="1">
      <c r="A418" s="88"/>
      <c r="B418" s="89"/>
      <c r="C418" s="89"/>
      <c r="D418" s="20">
        <v>805</v>
      </c>
      <c r="E418" s="20">
        <v>1004</v>
      </c>
      <c r="F418" s="18" t="s">
        <v>446</v>
      </c>
      <c r="G418" s="20">
        <v>400</v>
      </c>
      <c r="H418" s="38">
        <v>0</v>
      </c>
      <c r="I418" s="38">
        <v>427868.35</v>
      </c>
      <c r="J418" s="38">
        <v>422500.451</v>
      </c>
      <c r="K418" s="7" t="e">
        <f>#REF!+#REF!+#REF!+H418+I418+J418+#REF!</f>
        <v>#REF!</v>
      </c>
    </row>
    <row r="419" spans="1:11" s="1" customFormat="1" ht="57.75" customHeight="1">
      <c r="A419" s="74" t="s">
        <v>310</v>
      </c>
      <c r="B419" s="87" t="s">
        <v>408</v>
      </c>
      <c r="C419" s="85" t="s">
        <v>173</v>
      </c>
      <c r="D419" s="20">
        <v>805</v>
      </c>
      <c r="E419" s="25">
        <v>1004</v>
      </c>
      <c r="F419" s="46" t="s">
        <v>405</v>
      </c>
      <c r="G419" s="20" t="s">
        <v>162</v>
      </c>
      <c r="H419" s="38">
        <f>H420+H421</f>
        <v>20477.773</v>
      </c>
      <c r="I419" s="38">
        <f>I420+I421</f>
        <v>29473.898999999998</v>
      </c>
      <c r="J419" s="38">
        <f>J420+J421</f>
        <v>29473.889</v>
      </c>
      <c r="K419" s="7"/>
    </row>
    <row r="420" spans="1:11" s="1" customFormat="1" ht="57.75" customHeight="1">
      <c r="A420" s="75"/>
      <c r="B420" s="72"/>
      <c r="C420" s="86"/>
      <c r="D420" s="20">
        <v>805</v>
      </c>
      <c r="E420" s="25">
        <v>1004</v>
      </c>
      <c r="F420" s="46" t="s">
        <v>405</v>
      </c>
      <c r="G420" s="25">
        <v>200</v>
      </c>
      <c r="H420" s="66">
        <v>0</v>
      </c>
      <c r="I420" s="38">
        <v>1882.1</v>
      </c>
      <c r="J420" s="38">
        <v>1882.1</v>
      </c>
      <c r="K420" s="7"/>
    </row>
    <row r="421" spans="1:11" s="1" customFormat="1" ht="66" customHeight="1">
      <c r="A421" s="76"/>
      <c r="B421" s="88"/>
      <c r="C421" s="86"/>
      <c r="D421" s="20">
        <v>805</v>
      </c>
      <c r="E421" s="25">
        <v>1004</v>
      </c>
      <c r="F421" s="46" t="s">
        <v>405</v>
      </c>
      <c r="G421" s="25">
        <v>800</v>
      </c>
      <c r="H421" s="66">
        <v>20477.773</v>
      </c>
      <c r="I421" s="38">
        <v>27591.799</v>
      </c>
      <c r="J421" s="38">
        <v>27591.789</v>
      </c>
      <c r="K421" s="7" t="e">
        <f>#REF!+#REF!+#REF!+H421+I421+J421+#REF!</f>
        <v>#REF!</v>
      </c>
    </row>
    <row r="422" spans="1:11" s="1" customFormat="1" ht="18.75" customHeight="1">
      <c r="A422" s="87" t="s">
        <v>15</v>
      </c>
      <c r="B422" s="85" t="s">
        <v>421</v>
      </c>
      <c r="C422" s="42" t="s">
        <v>171</v>
      </c>
      <c r="D422" s="20" t="s">
        <v>162</v>
      </c>
      <c r="E422" s="20" t="s">
        <v>162</v>
      </c>
      <c r="F422" s="20" t="s">
        <v>162</v>
      </c>
      <c r="G422" s="20" t="s">
        <v>162</v>
      </c>
      <c r="H422" s="23">
        <f>H423+H424</f>
        <v>5579.2</v>
      </c>
      <c r="I422" s="23">
        <f>I423+I424</f>
        <v>7260.215</v>
      </c>
      <c r="J422" s="23">
        <f>J423+J424</f>
        <v>6863.588000000001</v>
      </c>
      <c r="K422" s="7" t="e">
        <f>#REF!+#REF!+#REF!+H422+I422+J422+#REF!</f>
        <v>#REF!</v>
      </c>
    </row>
    <row r="423" spans="1:11" s="1" customFormat="1" ht="117" customHeight="1">
      <c r="A423" s="73"/>
      <c r="B423" s="83"/>
      <c r="C423" s="44" t="s">
        <v>172</v>
      </c>
      <c r="D423" s="20">
        <v>805</v>
      </c>
      <c r="E423" s="20" t="s">
        <v>162</v>
      </c>
      <c r="F423" s="20" t="s">
        <v>162</v>
      </c>
      <c r="G423" s="20" t="s">
        <v>162</v>
      </c>
      <c r="H423" s="23">
        <f>H428</f>
        <v>4579.2</v>
      </c>
      <c r="I423" s="23">
        <f>I427+I428</f>
        <v>6260.215</v>
      </c>
      <c r="J423" s="23">
        <f>J427+J428</f>
        <v>5866.994000000001</v>
      </c>
      <c r="K423" s="7" t="e">
        <f>#REF!+#REF!+#REF!+H423+I423+J423+#REF!</f>
        <v>#REF!</v>
      </c>
    </row>
    <row r="424" spans="1:11" s="1" customFormat="1" ht="55.5" customHeight="1">
      <c r="A424" s="77"/>
      <c r="B424" s="84"/>
      <c r="C424" s="48" t="s">
        <v>168</v>
      </c>
      <c r="D424" s="20">
        <v>801</v>
      </c>
      <c r="E424" s="20" t="s">
        <v>162</v>
      </c>
      <c r="F424" s="20" t="s">
        <v>162</v>
      </c>
      <c r="G424" s="20" t="s">
        <v>162</v>
      </c>
      <c r="H424" s="23">
        <f>H425</f>
        <v>1000</v>
      </c>
      <c r="I424" s="23">
        <f>I426</f>
        <v>1000</v>
      </c>
      <c r="J424" s="23">
        <f>J426</f>
        <v>996.594</v>
      </c>
      <c r="K424" s="7" t="e">
        <f>#REF!+#REF!+#REF!+H424+I424+J424+#REF!</f>
        <v>#REF!</v>
      </c>
    </row>
    <row r="425" spans="1:11" s="1" customFormat="1" ht="22.5" customHeight="1">
      <c r="A425" s="87" t="s">
        <v>321</v>
      </c>
      <c r="B425" s="85" t="s">
        <v>136</v>
      </c>
      <c r="C425" s="42" t="s">
        <v>171</v>
      </c>
      <c r="D425" s="20" t="s">
        <v>162</v>
      </c>
      <c r="E425" s="20" t="s">
        <v>162</v>
      </c>
      <c r="F425" s="20" t="s">
        <v>162</v>
      </c>
      <c r="G425" s="20" t="s">
        <v>162</v>
      </c>
      <c r="H425" s="23">
        <f>H426</f>
        <v>1000</v>
      </c>
      <c r="I425" s="23">
        <f>I426+I427</f>
        <v>2334.5150000000003</v>
      </c>
      <c r="J425" s="23">
        <f>J426+J427</f>
        <v>2063.355</v>
      </c>
      <c r="K425" s="7" t="e">
        <f>#REF!+#REF!+#REF!+H425+I425+J425+#REF!</f>
        <v>#REF!</v>
      </c>
    </row>
    <row r="426" spans="1:11" s="1" customFormat="1" ht="42" customHeight="1">
      <c r="A426" s="73"/>
      <c r="B426" s="83"/>
      <c r="C426" s="51" t="s">
        <v>16</v>
      </c>
      <c r="D426" s="28">
        <v>801</v>
      </c>
      <c r="E426" s="37" t="s">
        <v>175</v>
      </c>
      <c r="F426" s="46" t="s">
        <v>137</v>
      </c>
      <c r="G426" s="37" t="s">
        <v>194</v>
      </c>
      <c r="H426" s="38">
        <v>1000</v>
      </c>
      <c r="I426" s="38">
        <v>1000</v>
      </c>
      <c r="J426" s="38">
        <v>996.594</v>
      </c>
      <c r="K426" s="7"/>
    </row>
    <row r="427" spans="1:11" s="1" customFormat="1" ht="54" customHeight="1">
      <c r="A427" s="73"/>
      <c r="B427" s="83"/>
      <c r="C427" s="42" t="s">
        <v>173</v>
      </c>
      <c r="D427" s="28">
        <v>805</v>
      </c>
      <c r="E427" s="37" t="s">
        <v>189</v>
      </c>
      <c r="F427" s="46" t="s">
        <v>447</v>
      </c>
      <c r="G427" s="37" t="s">
        <v>194</v>
      </c>
      <c r="H427" s="38">
        <v>0</v>
      </c>
      <c r="I427" s="38">
        <v>1334.515</v>
      </c>
      <c r="J427" s="38">
        <v>1066.761</v>
      </c>
      <c r="K427" s="7"/>
    </row>
    <row r="428" spans="1:11" s="1" customFormat="1" ht="158.25" customHeight="1">
      <c r="A428" s="35" t="s">
        <v>322</v>
      </c>
      <c r="B428" s="42" t="s">
        <v>415</v>
      </c>
      <c r="C428" s="42" t="s">
        <v>173</v>
      </c>
      <c r="D428" s="20">
        <v>805</v>
      </c>
      <c r="E428" s="37" t="s">
        <v>162</v>
      </c>
      <c r="F428" s="20" t="s">
        <v>138</v>
      </c>
      <c r="G428" s="20" t="s">
        <v>138</v>
      </c>
      <c r="H428" s="23">
        <f>H429+H431</f>
        <v>4579.2</v>
      </c>
      <c r="I428" s="23">
        <f>I429+I431</f>
        <v>4925.7</v>
      </c>
      <c r="J428" s="23">
        <f>J429+J431</f>
        <v>4800.233</v>
      </c>
      <c r="K428" s="7" t="e">
        <f>#REF!+#REF!+#REF!+H428+I428+J428+#REF!</f>
        <v>#REF!</v>
      </c>
    </row>
    <row r="429" spans="1:11" s="1" customFormat="1" ht="92.25" customHeight="1">
      <c r="A429" s="87" t="s">
        <v>338</v>
      </c>
      <c r="B429" s="85" t="s">
        <v>416</v>
      </c>
      <c r="C429" s="52" t="s">
        <v>173</v>
      </c>
      <c r="D429" s="20">
        <v>805</v>
      </c>
      <c r="E429" s="37" t="s">
        <v>175</v>
      </c>
      <c r="F429" s="18" t="s">
        <v>139</v>
      </c>
      <c r="G429" s="20">
        <v>500</v>
      </c>
      <c r="H429" s="23">
        <v>3709.2</v>
      </c>
      <c r="I429" s="23">
        <v>4055.7</v>
      </c>
      <c r="J429" s="23">
        <v>4055.7</v>
      </c>
      <c r="K429" s="7"/>
    </row>
    <row r="430" spans="1:11" s="1" customFormat="1" ht="75" customHeight="1">
      <c r="A430" s="71"/>
      <c r="B430" s="84"/>
      <c r="C430" s="53"/>
      <c r="D430" s="20">
        <v>805</v>
      </c>
      <c r="E430" s="37" t="s">
        <v>175</v>
      </c>
      <c r="F430" s="18" t="s">
        <v>277</v>
      </c>
      <c r="G430" s="20">
        <v>500</v>
      </c>
      <c r="H430" s="38">
        <v>0</v>
      </c>
      <c r="I430" s="38">
        <v>0</v>
      </c>
      <c r="J430" s="38">
        <v>0</v>
      </c>
      <c r="K430" s="7" t="e">
        <f>#REF!+#REF!+#REF!+H430+I430+J430+#REF!</f>
        <v>#REF!</v>
      </c>
    </row>
    <row r="431" spans="1:11" s="1" customFormat="1" ht="79.5" customHeight="1">
      <c r="A431" s="87" t="s">
        <v>339</v>
      </c>
      <c r="B431" s="85" t="s">
        <v>417</v>
      </c>
      <c r="C431" s="52" t="s">
        <v>173</v>
      </c>
      <c r="D431" s="28">
        <v>805</v>
      </c>
      <c r="E431" s="37" t="s">
        <v>175</v>
      </c>
      <c r="F431" s="18" t="s">
        <v>140</v>
      </c>
      <c r="G431" s="37" t="s">
        <v>194</v>
      </c>
      <c r="H431" s="23">
        <v>870</v>
      </c>
      <c r="I431" s="23">
        <v>870</v>
      </c>
      <c r="J431" s="23">
        <v>744.533</v>
      </c>
      <c r="K431" s="7"/>
    </row>
    <row r="432" spans="1:11" s="1" customFormat="1" ht="66.75" customHeight="1">
      <c r="A432" s="88"/>
      <c r="B432" s="89"/>
      <c r="C432" s="53"/>
      <c r="D432" s="28">
        <v>805</v>
      </c>
      <c r="E432" s="37" t="s">
        <v>175</v>
      </c>
      <c r="F432" s="18" t="s">
        <v>278</v>
      </c>
      <c r="G432" s="37" t="s">
        <v>194</v>
      </c>
      <c r="H432" s="38">
        <v>0</v>
      </c>
      <c r="I432" s="38">
        <v>0</v>
      </c>
      <c r="J432" s="38">
        <v>0</v>
      </c>
      <c r="K432" s="7" t="e">
        <f>#REF!+#REF!+#REF!+H432+I432+J432+#REF!</f>
        <v>#REF!</v>
      </c>
    </row>
    <row r="433" spans="1:11" s="1" customFormat="1" ht="23.25" customHeight="1">
      <c r="A433" s="87" t="s">
        <v>17</v>
      </c>
      <c r="B433" s="85" t="s">
        <v>18</v>
      </c>
      <c r="C433" s="44" t="s">
        <v>171</v>
      </c>
      <c r="D433" s="20" t="s">
        <v>162</v>
      </c>
      <c r="E433" s="20" t="s">
        <v>162</v>
      </c>
      <c r="F433" s="20" t="s">
        <v>162</v>
      </c>
      <c r="G433" s="20" t="s">
        <v>162</v>
      </c>
      <c r="H433" s="23">
        <f>H434+H435+H436</f>
        <v>8540.928</v>
      </c>
      <c r="I433" s="23">
        <f>I434+I435+I436</f>
        <v>8160.682</v>
      </c>
      <c r="J433" s="23">
        <f>J434+J435+J436</f>
        <v>8051.981</v>
      </c>
      <c r="K433" s="7" t="e">
        <f>#REF!+#REF!+#REF!+H433+I433+J433+#REF!</f>
        <v>#REF!</v>
      </c>
    </row>
    <row r="434" spans="1:11" s="1" customFormat="1" ht="113.25" customHeight="1">
      <c r="A434" s="70"/>
      <c r="B434" s="83"/>
      <c r="C434" s="44" t="s">
        <v>172</v>
      </c>
      <c r="D434" s="20">
        <v>805</v>
      </c>
      <c r="E434" s="20" t="s">
        <v>162</v>
      </c>
      <c r="F434" s="20" t="s">
        <v>162</v>
      </c>
      <c r="G434" s="20" t="s">
        <v>162</v>
      </c>
      <c r="H434" s="23">
        <f>H437+H438+H446+H449+H453</f>
        <v>8453.928</v>
      </c>
      <c r="I434" s="23">
        <f>I437+I438+I446+I449+I453</f>
        <v>8073.682</v>
      </c>
      <c r="J434" s="23">
        <f>J437+J438+J446+J449+J453</f>
        <v>7964.981</v>
      </c>
      <c r="K434" s="7" t="e">
        <f>#REF!+#REF!+#REF!+H434+I434+J434+#REF!</f>
        <v>#REF!</v>
      </c>
    </row>
    <row r="435" spans="1:11" s="1" customFormat="1" ht="81" customHeight="1">
      <c r="A435" s="70"/>
      <c r="B435" s="83"/>
      <c r="C435" s="44" t="s">
        <v>167</v>
      </c>
      <c r="D435" s="20">
        <v>813</v>
      </c>
      <c r="E435" s="20" t="s">
        <v>162</v>
      </c>
      <c r="F435" s="20" t="s">
        <v>162</v>
      </c>
      <c r="G435" s="20" t="s">
        <v>162</v>
      </c>
      <c r="H435" s="23">
        <f>H443</f>
        <v>87</v>
      </c>
      <c r="I435" s="23">
        <f>I443</f>
        <v>87</v>
      </c>
      <c r="J435" s="23">
        <f>J443</f>
        <v>87</v>
      </c>
      <c r="K435" s="7" t="e">
        <f>#REF!+#REF!+#REF!+H435+I435+J435+#REF!</f>
        <v>#REF!</v>
      </c>
    </row>
    <row r="436" spans="1:11" s="1" customFormat="1" ht="62.25" customHeight="1">
      <c r="A436" s="71"/>
      <c r="B436" s="84"/>
      <c r="C436" s="44" t="s">
        <v>20</v>
      </c>
      <c r="D436" s="20">
        <v>804</v>
      </c>
      <c r="E436" s="20" t="s">
        <v>162</v>
      </c>
      <c r="F436" s="20" t="s">
        <v>162</v>
      </c>
      <c r="G436" s="20" t="s">
        <v>162</v>
      </c>
      <c r="H436" s="23">
        <f>H442</f>
        <v>0</v>
      </c>
      <c r="I436" s="23">
        <f>I442</f>
        <v>0</v>
      </c>
      <c r="J436" s="23">
        <f>J442</f>
        <v>0</v>
      </c>
      <c r="K436" s="7" t="e">
        <f>#REF!+#REF!+#REF!+H436+I436+J436+#REF!</f>
        <v>#REF!</v>
      </c>
    </row>
    <row r="437" spans="1:11" s="1" customFormat="1" ht="210" customHeight="1">
      <c r="A437" s="35" t="s">
        <v>321</v>
      </c>
      <c r="B437" s="42" t="s">
        <v>21</v>
      </c>
      <c r="C437" s="42" t="s">
        <v>173</v>
      </c>
      <c r="D437" s="18">
        <v>805</v>
      </c>
      <c r="E437" s="20">
        <v>1003</v>
      </c>
      <c r="F437" s="46" t="s">
        <v>429</v>
      </c>
      <c r="G437" s="20" t="s">
        <v>162</v>
      </c>
      <c r="H437" s="23">
        <v>0</v>
      </c>
      <c r="I437" s="23">
        <v>0</v>
      </c>
      <c r="J437" s="23">
        <v>0</v>
      </c>
      <c r="K437" s="7" t="e">
        <f>#REF!+#REF!+#REF!+H437+I437+J437+#REF!</f>
        <v>#REF!</v>
      </c>
    </row>
    <row r="438" spans="1:11" s="1" customFormat="1" ht="36" customHeight="1">
      <c r="A438" s="87" t="s">
        <v>322</v>
      </c>
      <c r="B438" s="85" t="s">
        <v>363</v>
      </c>
      <c r="C438" s="85" t="s">
        <v>362</v>
      </c>
      <c r="D438" s="20">
        <v>805</v>
      </c>
      <c r="E438" s="20" t="s">
        <v>162</v>
      </c>
      <c r="F438" s="20" t="s">
        <v>162</v>
      </c>
      <c r="G438" s="20" t="s">
        <v>162</v>
      </c>
      <c r="H438" s="23">
        <f>H439</f>
        <v>7520.201</v>
      </c>
      <c r="I438" s="23">
        <f>I439</f>
        <v>6684.555</v>
      </c>
      <c r="J438" s="23">
        <f>J439</f>
        <v>6575.854</v>
      </c>
      <c r="K438" s="7" t="e">
        <f>#REF!+#REF!+#REF!+H438+I438+J438+#REF!</f>
        <v>#REF!</v>
      </c>
    </row>
    <row r="439" spans="1:11" s="1" customFormat="1" ht="81.75" customHeight="1">
      <c r="A439" s="70"/>
      <c r="B439" s="83"/>
      <c r="C439" s="83"/>
      <c r="D439" s="20">
        <v>805</v>
      </c>
      <c r="E439" s="20">
        <v>1003</v>
      </c>
      <c r="F439" s="18" t="s">
        <v>141</v>
      </c>
      <c r="G439" s="20">
        <v>600</v>
      </c>
      <c r="H439" s="23">
        <v>7520.201</v>
      </c>
      <c r="I439" s="23">
        <v>6684.555</v>
      </c>
      <c r="J439" s="23">
        <v>6575.854</v>
      </c>
      <c r="K439" s="7"/>
    </row>
    <row r="440" spans="1:11" s="1" customFormat="1" ht="113.25" customHeight="1">
      <c r="A440" s="71"/>
      <c r="B440" s="84"/>
      <c r="C440" s="84"/>
      <c r="D440" s="20">
        <v>805</v>
      </c>
      <c r="E440" s="20">
        <v>1003</v>
      </c>
      <c r="F440" s="18" t="s">
        <v>279</v>
      </c>
      <c r="G440" s="20">
        <v>600</v>
      </c>
      <c r="H440" s="38">
        <v>0</v>
      </c>
      <c r="I440" s="38">
        <v>0</v>
      </c>
      <c r="J440" s="38">
        <v>0</v>
      </c>
      <c r="K440" s="7" t="e">
        <f>#REF!+#REF!+#REF!+H440+I440+J440+#REF!</f>
        <v>#REF!</v>
      </c>
    </row>
    <row r="441" spans="1:11" s="1" customFormat="1" ht="19.5" customHeight="1">
      <c r="A441" s="87" t="s">
        <v>323</v>
      </c>
      <c r="B441" s="85" t="s">
        <v>23</v>
      </c>
      <c r="C441" s="44" t="s">
        <v>171</v>
      </c>
      <c r="D441" s="20" t="s">
        <v>162</v>
      </c>
      <c r="E441" s="20" t="s">
        <v>162</v>
      </c>
      <c r="F441" s="20" t="s">
        <v>162</v>
      </c>
      <c r="G441" s="20" t="s">
        <v>162</v>
      </c>
      <c r="H441" s="23">
        <f>H442+H443+H446</f>
        <v>384.15</v>
      </c>
      <c r="I441" s="23">
        <f>I442+I443+I446</f>
        <v>384.15</v>
      </c>
      <c r="J441" s="23">
        <f>J442+J443+J446</f>
        <v>384.15</v>
      </c>
      <c r="K441" s="7" t="e">
        <f>#REF!+#REF!+#REF!+H441+I441+J441+#REF!</f>
        <v>#REF!</v>
      </c>
    </row>
    <row r="442" spans="1:11" s="1" customFormat="1" ht="55.5" customHeight="1">
      <c r="A442" s="70"/>
      <c r="B442" s="83"/>
      <c r="C442" s="44" t="s">
        <v>25</v>
      </c>
      <c r="D442" s="20">
        <v>804</v>
      </c>
      <c r="E442" s="20" t="s">
        <v>162</v>
      </c>
      <c r="F442" s="20" t="s">
        <v>162</v>
      </c>
      <c r="G442" s="20" t="s">
        <v>162</v>
      </c>
      <c r="H442" s="23">
        <v>0</v>
      </c>
      <c r="I442" s="23">
        <v>0</v>
      </c>
      <c r="J442" s="23">
        <v>0</v>
      </c>
      <c r="K442" s="7" t="e">
        <f>#REF!+#REF!+#REF!+H442+I442+J442+#REF!</f>
        <v>#REF!</v>
      </c>
    </row>
    <row r="443" spans="1:11" s="1" customFormat="1" ht="24.75" customHeight="1">
      <c r="A443" s="70"/>
      <c r="B443" s="83"/>
      <c r="C443" s="85" t="s">
        <v>24</v>
      </c>
      <c r="D443" s="20">
        <v>813</v>
      </c>
      <c r="E443" s="20" t="s">
        <v>162</v>
      </c>
      <c r="F443" s="20" t="s">
        <v>162</v>
      </c>
      <c r="G443" s="20" t="s">
        <v>162</v>
      </c>
      <c r="H443" s="23">
        <v>87</v>
      </c>
      <c r="I443" s="23">
        <v>87</v>
      </c>
      <c r="J443" s="23">
        <v>87</v>
      </c>
      <c r="K443" s="7" t="e">
        <f>#REF!+#REF!+#REF!+H443+I443+J443+#REF!</f>
        <v>#REF!</v>
      </c>
    </row>
    <row r="444" spans="1:11" s="1" customFormat="1" ht="33.75" customHeight="1">
      <c r="A444" s="70"/>
      <c r="B444" s="83"/>
      <c r="C444" s="83"/>
      <c r="D444" s="20">
        <v>813</v>
      </c>
      <c r="E444" s="37" t="s">
        <v>367</v>
      </c>
      <c r="F444" s="18" t="s">
        <v>142</v>
      </c>
      <c r="G444" s="20">
        <v>600</v>
      </c>
      <c r="H444" s="23">
        <v>87</v>
      </c>
      <c r="I444" s="23">
        <v>87</v>
      </c>
      <c r="J444" s="23">
        <v>87</v>
      </c>
      <c r="K444" s="7" t="e">
        <f>#REF!+#REF!+#REF!+H444+I444+J444+#REF!</f>
        <v>#REF!</v>
      </c>
    </row>
    <row r="445" spans="1:11" s="1" customFormat="1" ht="32.25" customHeight="1">
      <c r="A445" s="70"/>
      <c r="B445" s="83"/>
      <c r="C445" s="84"/>
      <c r="D445" s="20">
        <v>813</v>
      </c>
      <c r="E445" s="37" t="s">
        <v>367</v>
      </c>
      <c r="F445" s="18" t="s">
        <v>19</v>
      </c>
      <c r="G445" s="20">
        <v>600</v>
      </c>
      <c r="H445" s="23">
        <v>0</v>
      </c>
      <c r="I445" s="23">
        <v>0</v>
      </c>
      <c r="J445" s="23">
        <v>0</v>
      </c>
      <c r="K445" s="7" t="e">
        <f>#REF!+#REF!+#REF!+H445+I445+J445+#REF!</f>
        <v>#REF!</v>
      </c>
    </row>
    <row r="446" spans="1:11" s="1" customFormat="1" ht="18.75" customHeight="1">
      <c r="A446" s="70"/>
      <c r="B446" s="83"/>
      <c r="C446" s="85" t="s">
        <v>173</v>
      </c>
      <c r="D446" s="20">
        <v>805</v>
      </c>
      <c r="E446" s="20" t="s">
        <v>162</v>
      </c>
      <c r="F446" s="20" t="s">
        <v>162</v>
      </c>
      <c r="G446" s="20" t="s">
        <v>162</v>
      </c>
      <c r="H446" s="23">
        <f>H447</f>
        <v>297.15</v>
      </c>
      <c r="I446" s="23">
        <f>I447</f>
        <v>297.15</v>
      </c>
      <c r="J446" s="23">
        <f>J447</f>
        <v>297.15</v>
      </c>
      <c r="K446" s="7" t="e">
        <f>#REF!+#REF!+#REF!+H446+I446+J446+#REF!</f>
        <v>#REF!</v>
      </c>
    </row>
    <row r="447" spans="1:11" s="1" customFormat="1" ht="34.5" customHeight="1">
      <c r="A447" s="70"/>
      <c r="B447" s="83"/>
      <c r="C447" s="83"/>
      <c r="D447" s="20">
        <v>805</v>
      </c>
      <c r="E447" s="20">
        <v>1003</v>
      </c>
      <c r="F447" s="18" t="s">
        <v>142</v>
      </c>
      <c r="G447" s="20">
        <v>600</v>
      </c>
      <c r="H447" s="23">
        <v>297.15</v>
      </c>
      <c r="I447" s="23">
        <v>297.15</v>
      </c>
      <c r="J447" s="23">
        <v>297.15</v>
      </c>
      <c r="K447" s="7"/>
    </row>
    <row r="448" spans="1:11" s="1" customFormat="1" ht="34.5" customHeight="1">
      <c r="A448" s="71"/>
      <c r="B448" s="84"/>
      <c r="C448" s="84"/>
      <c r="D448" s="20">
        <v>805</v>
      </c>
      <c r="E448" s="20">
        <v>1003</v>
      </c>
      <c r="F448" s="18" t="s">
        <v>143</v>
      </c>
      <c r="G448" s="20">
        <v>300</v>
      </c>
      <c r="H448" s="23">
        <v>0</v>
      </c>
      <c r="I448" s="23">
        <v>0</v>
      </c>
      <c r="J448" s="23">
        <v>0</v>
      </c>
      <c r="K448" s="7"/>
    </row>
    <row r="449" spans="1:11" s="1" customFormat="1" ht="20.25" customHeight="1">
      <c r="A449" s="87" t="s">
        <v>293</v>
      </c>
      <c r="B449" s="87" t="s">
        <v>26</v>
      </c>
      <c r="C449" s="36" t="s">
        <v>171</v>
      </c>
      <c r="D449" s="20">
        <v>805</v>
      </c>
      <c r="E449" s="20" t="s">
        <v>162</v>
      </c>
      <c r="F449" s="20" t="s">
        <v>162</v>
      </c>
      <c r="G449" s="20" t="s">
        <v>162</v>
      </c>
      <c r="H449" s="23">
        <v>0</v>
      </c>
      <c r="I449" s="23">
        <v>0</v>
      </c>
      <c r="J449" s="23">
        <v>0</v>
      </c>
      <c r="K449" s="7" t="e">
        <f>#REF!+#REF!+#REF!+H449+I449+J449+#REF!</f>
        <v>#REF!</v>
      </c>
    </row>
    <row r="450" spans="1:11" s="1" customFormat="1" ht="33" customHeight="1">
      <c r="A450" s="70"/>
      <c r="B450" s="83"/>
      <c r="C450" s="87" t="s">
        <v>173</v>
      </c>
      <c r="D450" s="18">
        <v>805</v>
      </c>
      <c r="E450" s="20">
        <v>1003</v>
      </c>
      <c r="F450" s="18" t="s">
        <v>280</v>
      </c>
      <c r="G450" s="37" t="s">
        <v>193</v>
      </c>
      <c r="H450" s="23">
        <v>0</v>
      </c>
      <c r="I450" s="23">
        <v>0</v>
      </c>
      <c r="J450" s="23">
        <v>0</v>
      </c>
      <c r="K450" s="7"/>
    </row>
    <row r="451" spans="1:11" s="1" customFormat="1" ht="33" customHeight="1">
      <c r="A451" s="70"/>
      <c r="B451" s="83"/>
      <c r="C451" s="83"/>
      <c r="D451" s="18">
        <v>805</v>
      </c>
      <c r="E451" s="20">
        <v>1003</v>
      </c>
      <c r="F451" s="18" t="s">
        <v>19</v>
      </c>
      <c r="G451" s="37" t="s">
        <v>193</v>
      </c>
      <c r="H451" s="23">
        <v>0</v>
      </c>
      <c r="I451" s="23">
        <v>0</v>
      </c>
      <c r="J451" s="23">
        <v>0</v>
      </c>
      <c r="K451" s="7" t="e">
        <f>#REF!+#REF!+#REF!+H451+I451+J451+#REF!</f>
        <v>#REF!</v>
      </c>
    </row>
    <row r="452" spans="1:11" s="1" customFormat="1" ht="36" customHeight="1">
      <c r="A452" s="71"/>
      <c r="B452" s="84"/>
      <c r="C452" s="84"/>
      <c r="D452" s="18">
        <v>805</v>
      </c>
      <c r="E452" s="20">
        <v>1003</v>
      </c>
      <c r="F452" s="18" t="s">
        <v>144</v>
      </c>
      <c r="G452" s="37" t="s">
        <v>193</v>
      </c>
      <c r="H452" s="23">
        <v>0</v>
      </c>
      <c r="I452" s="23">
        <v>0</v>
      </c>
      <c r="J452" s="23">
        <v>0</v>
      </c>
      <c r="K452" s="7"/>
    </row>
    <row r="453" spans="1:11" s="1" customFormat="1" ht="21" customHeight="1">
      <c r="A453" s="87" t="s">
        <v>297</v>
      </c>
      <c r="B453" s="87" t="s">
        <v>145</v>
      </c>
      <c r="C453" s="87" t="s">
        <v>173</v>
      </c>
      <c r="D453" s="18">
        <v>805</v>
      </c>
      <c r="E453" s="20" t="s">
        <v>162</v>
      </c>
      <c r="F453" s="18" t="s">
        <v>162</v>
      </c>
      <c r="G453" s="37" t="s">
        <v>162</v>
      </c>
      <c r="H453" s="23">
        <f>SUM(H454:H458)</f>
        <v>636.577</v>
      </c>
      <c r="I453" s="23">
        <f>SUM(I454:I458)</f>
        <v>1091.977</v>
      </c>
      <c r="J453" s="23">
        <f>SUM(J454:J458)</f>
        <v>1091.977</v>
      </c>
      <c r="K453" s="7" t="e">
        <f>#REF!+#REF!+#REF!+H453+I453+J453+#REF!</f>
        <v>#REF!</v>
      </c>
    </row>
    <row r="454" spans="1:11" s="1" customFormat="1" ht="36" customHeight="1">
      <c r="A454" s="70"/>
      <c r="B454" s="70"/>
      <c r="C454" s="70"/>
      <c r="D454" s="18">
        <v>805</v>
      </c>
      <c r="E454" s="20">
        <v>1003</v>
      </c>
      <c r="F454" s="18" t="s">
        <v>280</v>
      </c>
      <c r="G454" s="37" t="s">
        <v>176</v>
      </c>
      <c r="H454" s="38">
        <v>0</v>
      </c>
      <c r="I454" s="38">
        <v>0</v>
      </c>
      <c r="J454" s="38">
        <v>0</v>
      </c>
      <c r="K454" s="7" t="e">
        <f>#REF!+#REF!+#REF!+H454+I454+J454+#REF!</f>
        <v>#REF!</v>
      </c>
    </row>
    <row r="455" spans="1:11" s="1" customFormat="1" ht="36" customHeight="1">
      <c r="A455" s="70"/>
      <c r="B455" s="70"/>
      <c r="C455" s="70"/>
      <c r="D455" s="18">
        <v>805</v>
      </c>
      <c r="E455" s="20">
        <v>1003</v>
      </c>
      <c r="F455" s="18" t="s">
        <v>413</v>
      </c>
      <c r="G455" s="37" t="s">
        <v>193</v>
      </c>
      <c r="H455" s="23">
        <f aca="true" t="shared" si="0" ref="H455:J456">H459</f>
        <v>0</v>
      </c>
      <c r="I455" s="23">
        <f t="shared" si="0"/>
        <v>0</v>
      </c>
      <c r="J455" s="23">
        <f t="shared" si="0"/>
        <v>0</v>
      </c>
      <c r="K455" s="7"/>
    </row>
    <row r="456" spans="1:11" s="1" customFormat="1" ht="36" customHeight="1">
      <c r="A456" s="70"/>
      <c r="B456" s="70"/>
      <c r="C456" s="70"/>
      <c r="D456" s="18">
        <v>805</v>
      </c>
      <c r="E456" s="20">
        <v>1003</v>
      </c>
      <c r="F456" s="18" t="s">
        <v>146</v>
      </c>
      <c r="G456" s="37" t="s">
        <v>193</v>
      </c>
      <c r="H456" s="23">
        <f t="shared" si="0"/>
        <v>636.577</v>
      </c>
      <c r="I456" s="23">
        <f t="shared" si="0"/>
        <v>1091.977</v>
      </c>
      <c r="J456" s="23">
        <f t="shared" si="0"/>
        <v>1091.977</v>
      </c>
      <c r="K456" s="7" t="e">
        <f>#REF!+#REF!+#REF!+H456+I456+J456+#REF!</f>
        <v>#REF!</v>
      </c>
    </row>
    <row r="457" spans="1:11" s="1" customFormat="1" ht="36" customHeight="1">
      <c r="A457" s="70"/>
      <c r="B457" s="70"/>
      <c r="C457" s="70"/>
      <c r="D457" s="18">
        <v>805</v>
      </c>
      <c r="E457" s="20">
        <v>1003</v>
      </c>
      <c r="F457" s="18" t="s">
        <v>281</v>
      </c>
      <c r="G457" s="37" t="s">
        <v>193</v>
      </c>
      <c r="H457" s="38">
        <v>0</v>
      </c>
      <c r="I457" s="38">
        <v>0</v>
      </c>
      <c r="J457" s="38">
        <v>0</v>
      </c>
      <c r="K457" s="7" t="e">
        <f>#REF!+#REF!+#REF!+H457+I457+J457+#REF!</f>
        <v>#REF!</v>
      </c>
    </row>
    <row r="458" spans="1:11" s="1" customFormat="1" ht="36" customHeight="1">
      <c r="A458" s="71"/>
      <c r="B458" s="71"/>
      <c r="C458" s="71"/>
      <c r="D458" s="18">
        <v>805</v>
      </c>
      <c r="E458" s="20">
        <v>1003</v>
      </c>
      <c r="F458" s="18" t="s">
        <v>281</v>
      </c>
      <c r="G458" s="37" t="s">
        <v>176</v>
      </c>
      <c r="H458" s="38">
        <v>0</v>
      </c>
      <c r="I458" s="38">
        <v>0</v>
      </c>
      <c r="J458" s="38">
        <v>0</v>
      </c>
      <c r="K458" s="7" t="e">
        <f>#REF!+#REF!+#REF!+H458+I458+J458+#REF!</f>
        <v>#REF!</v>
      </c>
    </row>
    <row r="459" spans="1:11" s="1" customFormat="1" ht="50.25" customHeight="1">
      <c r="A459" s="21" t="s">
        <v>407</v>
      </c>
      <c r="B459" s="87" t="s">
        <v>406</v>
      </c>
      <c r="C459" s="87" t="s">
        <v>173</v>
      </c>
      <c r="D459" s="18">
        <v>805</v>
      </c>
      <c r="E459" s="20">
        <v>1003</v>
      </c>
      <c r="F459" s="18" t="s">
        <v>413</v>
      </c>
      <c r="G459" s="37" t="s">
        <v>193</v>
      </c>
      <c r="H459" s="38">
        <v>0</v>
      </c>
      <c r="I459" s="38">
        <v>0</v>
      </c>
      <c r="J459" s="38">
        <v>0</v>
      </c>
      <c r="K459" s="7" t="e">
        <f>#REF!+#REF!+#REF!+H459+I459+J459+#REF!</f>
        <v>#REF!</v>
      </c>
    </row>
    <row r="460" spans="1:11" s="1" customFormat="1" ht="50.25" customHeight="1">
      <c r="A460" s="34"/>
      <c r="B460" s="88"/>
      <c r="C460" s="71"/>
      <c r="D460" s="18">
        <v>805</v>
      </c>
      <c r="E460" s="20">
        <v>1003</v>
      </c>
      <c r="F460" s="18" t="s">
        <v>146</v>
      </c>
      <c r="G460" s="37" t="s">
        <v>193</v>
      </c>
      <c r="H460" s="23">
        <v>636.577</v>
      </c>
      <c r="I460" s="23">
        <v>1091.977</v>
      </c>
      <c r="J460" s="23">
        <v>1091.977</v>
      </c>
      <c r="K460" s="7" t="e">
        <f>#REF!+#REF!+#REF!+H460+I460+J460+#REF!</f>
        <v>#REF!</v>
      </c>
    </row>
    <row r="461" spans="1:11" s="1" customFormat="1" ht="144" customHeight="1">
      <c r="A461" s="21" t="s">
        <v>27</v>
      </c>
      <c r="B461" s="36" t="s">
        <v>28</v>
      </c>
      <c r="C461" s="44" t="s">
        <v>172</v>
      </c>
      <c r="D461" s="20">
        <v>805</v>
      </c>
      <c r="E461" s="20" t="s">
        <v>162</v>
      </c>
      <c r="F461" s="20" t="s">
        <v>162</v>
      </c>
      <c r="G461" s="20" t="s">
        <v>162</v>
      </c>
      <c r="H461" s="23">
        <f>H462</f>
        <v>52236.96</v>
      </c>
      <c r="I461" s="23">
        <f>I462</f>
        <v>48674.528</v>
      </c>
      <c r="J461" s="23">
        <f>J462</f>
        <v>48230.231999999996</v>
      </c>
      <c r="K461" s="7" t="e">
        <f>#REF!+#REF!+#REF!+H461+I461+J461+#REF!</f>
        <v>#REF!</v>
      </c>
    </row>
    <row r="462" spans="1:11" s="1" customFormat="1" ht="161.25" customHeight="1">
      <c r="A462" s="35" t="s">
        <v>321</v>
      </c>
      <c r="B462" s="42" t="s">
        <v>364</v>
      </c>
      <c r="C462" s="42" t="s">
        <v>173</v>
      </c>
      <c r="D462" s="18">
        <v>805</v>
      </c>
      <c r="E462" s="20" t="s">
        <v>162</v>
      </c>
      <c r="F462" s="18" t="s">
        <v>162</v>
      </c>
      <c r="G462" s="20" t="s">
        <v>162</v>
      </c>
      <c r="H462" s="23">
        <f>H463+H479+H486</f>
        <v>52236.96</v>
      </c>
      <c r="I462" s="23">
        <f>I463+I479+I486+I487</f>
        <v>48674.528</v>
      </c>
      <c r="J462" s="23">
        <f>J463+J479+J486+J487</f>
        <v>48230.231999999996</v>
      </c>
      <c r="K462" s="7" t="e">
        <f>#REF!+#REF!+#REF!+H462+I462+J462+#REF!</f>
        <v>#REF!</v>
      </c>
    </row>
    <row r="463" spans="1:11" s="1" customFormat="1" ht="30.75" customHeight="1">
      <c r="A463" s="54" t="s">
        <v>324</v>
      </c>
      <c r="B463" s="80" t="s">
        <v>365</v>
      </c>
      <c r="C463" s="80" t="s">
        <v>173</v>
      </c>
      <c r="D463" s="18">
        <v>805</v>
      </c>
      <c r="E463" s="20" t="s">
        <v>162</v>
      </c>
      <c r="F463" s="20" t="s">
        <v>162</v>
      </c>
      <c r="G463" s="20" t="s">
        <v>162</v>
      </c>
      <c r="H463" s="23">
        <f>H464+H466+H468+H470+H472+H474+H476+H477</f>
        <v>23838.316</v>
      </c>
      <c r="I463" s="23">
        <f>I464+I466+I468+I470+I472+I474+I476+I477</f>
        <v>16489.534</v>
      </c>
      <c r="J463" s="23">
        <f>J464+J466+J468+J470+J472+J474+J476+J477</f>
        <v>16207.889000000001</v>
      </c>
      <c r="K463" s="7"/>
    </row>
    <row r="464" spans="1:11" s="1" customFormat="1" ht="34.5" customHeight="1">
      <c r="A464" s="55"/>
      <c r="B464" s="81"/>
      <c r="C464" s="81"/>
      <c r="D464" s="18">
        <v>805</v>
      </c>
      <c r="E464" s="37" t="s">
        <v>189</v>
      </c>
      <c r="F464" s="18" t="s">
        <v>147</v>
      </c>
      <c r="G464" s="20">
        <v>100</v>
      </c>
      <c r="H464" s="23">
        <v>7513.376</v>
      </c>
      <c r="I464" s="23">
        <v>8116.177</v>
      </c>
      <c r="J464" s="23">
        <v>8113.91</v>
      </c>
      <c r="K464" s="7"/>
    </row>
    <row r="465" spans="1:11" s="1" customFormat="1" ht="34.5" customHeight="1">
      <c r="A465" s="55"/>
      <c r="B465" s="81"/>
      <c r="C465" s="81"/>
      <c r="D465" s="18">
        <v>805</v>
      </c>
      <c r="E465" s="37" t="s">
        <v>189</v>
      </c>
      <c r="F465" s="18" t="s">
        <v>282</v>
      </c>
      <c r="G465" s="20">
        <v>100</v>
      </c>
      <c r="H465" s="38">
        <v>0</v>
      </c>
      <c r="I465" s="38">
        <v>0</v>
      </c>
      <c r="J465" s="38">
        <v>0</v>
      </c>
      <c r="K465" s="7" t="e">
        <f>#REF!+#REF!+#REF!+H465+I465+J465+#REF!</f>
        <v>#REF!</v>
      </c>
    </row>
    <row r="466" spans="1:11" s="1" customFormat="1" ht="36.75" customHeight="1">
      <c r="A466" s="55"/>
      <c r="B466" s="81"/>
      <c r="C466" s="81"/>
      <c r="D466" s="18">
        <v>805</v>
      </c>
      <c r="E466" s="37" t="s">
        <v>189</v>
      </c>
      <c r="F466" s="18" t="s">
        <v>147</v>
      </c>
      <c r="G466" s="20">
        <v>200</v>
      </c>
      <c r="H466" s="23">
        <v>4178.168</v>
      </c>
      <c r="I466" s="23">
        <v>6352.059</v>
      </c>
      <c r="J466" s="23">
        <v>6135.487</v>
      </c>
      <c r="K466" s="7"/>
    </row>
    <row r="467" spans="1:11" s="1" customFormat="1" ht="36.75" customHeight="1">
      <c r="A467" s="55"/>
      <c r="B467" s="81"/>
      <c r="C467" s="81"/>
      <c r="D467" s="18">
        <v>805</v>
      </c>
      <c r="E467" s="37" t="s">
        <v>189</v>
      </c>
      <c r="F467" s="18" t="s">
        <v>282</v>
      </c>
      <c r="G467" s="20">
        <v>200</v>
      </c>
      <c r="H467" s="38">
        <v>0</v>
      </c>
      <c r="I467" s="38">
        <v>0</v>
      </c>
      <c r="J467" s="38">
        <v>0</v>
      </c>
      <c r="K467" s="7" t="e">
        <f>#REF!+#REF!+#REF!+H467+I467+J467+#REF!</f>
        <v>#REF!</v>
      </c>
    </row>
    <row r="468" spans="1:11" s="1" customFormat="1" ht="36.75" customHeight="1">
      <c r="A468" s="55"/>
      <c r="B468" s="81"/>
      <c r="C468" s="81"/>
      <c r="D468" s="18">
        <v>805</v>
      </c>
      <c r="E468" s="37" t="s">
        <v>189</v>
      </c>
      <c r="F468" s="18" t="s">
        <v>147</v>
      </c>
      <c r="G468" s="20">
        <v>600</v>
      </c>
      <c r="H468" s="38">
        <v>0</v>
      </c>
      <c r="I468" s="38">
        <v>0</v>
      </c>
      <c r="J468" s="38">
        <v>0</v>
      </c>
      <c r="K468" s="7"/>
    </row>
    <row r="469" spans="1:11" s="1" customFormat="1" ht="36.75" customHeight="1">
      <c r="A469" s="55"/>
      <c r="B469" s="81"/>
      <c r="C469" s="81"/>
      <c r="D469" s="18">
        <v>805</v>
      </c>
      <c r="E469" s="37" t="s">
        <v>189</v>
      </c>
      <c r="F469" s="18" t="s">
        <v>282</v>
      </c>
      <c r="G469" s="20">
        <v>600</v>
      </c>
      <c r="H469" s="38">
        <v>0</v>
      </c>
      <c r="I469" s="38">
        <v>0</v>
      </c>
      <c r="J469" s="38">
        <v>0</v>
      </c>
      <c r="K469" s="7" t="e">
        <f>#REF!+#REF!+#REF!+H469+I469+J469+#REF!</f>
        <v>#REF!</v>
      </c>
    </row>
    <row r="470" spans="1:11" s="1" customFormat="1" ht="36.75" customHeight="1">
      <c r="A470" s="55"/>
      <c r="B470" s="81"/>
      <c r="C470" s="81"/>
      <c r="D470" s="18">
        <v>805</v>
      </c>
      <c r="E470" s="37" t="s">
        <v>189</v>
      </c>
      <c r="F470" s="18" t="s">
        <v>147</v>
      </c>
      <c r="G470" s="20">
        <v>800</v>
      </c>
      <c r="H470" s="23">
        <v>10621.945</v>
      </c>
      <c r="I470" s="23">
        <v>396.471</v>
      </c>
      <c r="J470" s="23">
        <v>377.629</v>
      </c>
      <c r="K470" s="7"/>
    </row>
    <row r="471" spans="1:11" s="1" customFormat="1" ht="36.75" customHeight="1">
      <c r="A471" s="55"/>
      <c r="B471" s="81"/>
      <c r="C471" s="81"/>
      <c r="D471" s="18">
        <v>805</v>
      </c>
      <c r="E471" s="37" t="s">
        <v>189</v>
      </c>
      <c r="F471" s="18" t="s">
        <v>282</v>
      </c>
      <c r="G471" s="20">
        <v>800</v>
      </c>
      <c r="H471" s="38">
        <v>0</v>
      </c>
      <c r="I471" s="38">
        <v>0</v>
      </c>
      <c r="J471" s="38">
        <v>0</v>
      </c>
      <c r="K471" s="7" t="e">
        <f>#REF!+#REF!+#REF!+H471+I471+J471+#REF!</f>
        <v>#REF!</v>
      </c>
    </row>
    <row r="472" spans="1:11" s="1" customFormat="1" ht="36.75" customHeight="1">
      <c r="A472" s="55"/>
      <c r="B472" s="81"/>
      <c r="C472" s="81"/>
      <c r="D472" s="18">
        <v>805</v>
      </c>
      <c r="E472" s="37" t="s">
        <v>11</v>
      </c>
      <c r="F472" s="18" t="s">
        <v>147</v>
      </c>
      <c r="G472" s="20">
        <v>100</v>
      </c>
      <c r="H472" s="23">
        <v>1304.848</v>
      </c>
      <c r="I472" s="23">
        <v>1304.848</v>
      </c>
      <c r="J472" s="23">
        <v>1289.751</v>
      </c>
      <c r="K472" s="7"/>
    </row>
    <row r="473" spans="1:11" s="1" customFormat="1" ht="36.75" customHeight="1">
      <c r="A473" s="55"/>
      <c r="B473" s="81"/>
      <c r="C473" s="81"/>
      <c r="D473" s="18">
        <v>805</v>
      </c>
      <c r="E473" s="37" t="s">
        <v>11</v>
      </c>
      <c r="F473" s="18" t="s">
        <v>282</v>
      </c>
      <c r="G473" s="20">
        <v>100</v>
      </c>
      <c r="H473" s="38">
        <v>0</v>
      </c>
      <c r="I473" s="38">
        <v>0</v>
      </c>
      <c r="J473" s="38">
        <v>0</v>
      </c>
      <c r="K473" s="7" t="e">
        <f>#REF!+#REF!+#REF!+H473+I473+J473+#REF!</f>
        <v>#REF!</v>
      </c>
    </row>
    <row r="474" spans="1:11" s="1" customFormat="1" ht="36.75" customHeight="1">
      <c r="A474" s="55"/>
      <c r="B474" s="81"/>
      <c r="C474" s="81"/>
      <c r="D474" s="18">
        <v>805</v>
      </c>
      <c r="E474" s="37" t="s">
        <v>11</v>
      </c>
      <c r="F474" s="18" t="s">
        <v>147</v>
      </c>
      <c r="G474" s="20">
        <v>200</v>
      </c>
      <c r="H474" s="23">
        <v>207.978</v>
      </c>
      <c r="I474" s="23">
        <v>156.207</v>
      </c>
      <c r="J474" s="23">
        <v>135.212</v>
      </c>
      <c r="K474" s="7"/>
    </row>
    <row r="475" spans="1:11" s="1" customFormat="1" ht="36.75" customHeight="1">
      <c r="A475" s="55"/>
      <c r="B475" s="81"/>
      <c r="C475" s="81"/>
      <c r="D475" s="18">
        <v>805</v>
      </c>
      <c r="E475" s="37" t="s">
        <v>11</v>
      </c>
      <c r="F475" s="18" t="s">
        <v>282</v>
      </c>
      <c r="G475" s="20">
        <v>200</v>
      </c>
      <c r="H475" s="38">
        <v>0</v>
      </c>
      <c r="I475" s="38">
        <v>0</v>
      </c>
      <c r="J475" s="38">
        <v>0</v>
      </c>
      <c r="K475" s="7" t="e">
        <f>#REF!+#REF!+#REF!+H475+I475+J475+#REF!</f>
        <v>#REF!</v>
      </c>
    </row>
    <row r="476" spans="1:11" s="1" customFormat="1" ht="36.75" customHeight="1">
      <c r="A476" s="55"/>
      <c r="B476" s="81"/>
      <c r="C476" s="81"/>
      <c r="D476" s="18">
        <v>805</v>
      </c>
      <c r="E476" s="37" t="s">
        <v>11</v>
      </c>
      <c r="F476" s="18" t="s">
        <v>147</v>
      </c>
      <c r="G476" s="20">
        <v>300</v>
      </c>
      <c r="H476" s="38">
        <v>0</v>
      </c>
      <c r="I476" s="38">
        <v>0</v>
      </c>
      <c r="J476" s="38">
        <v>0</v>
      </c>
      <c r="K476" s="7" t="e">
        <f>#REF!+#REF!+#REF!+H476+I476+J476+#REF!</f>
        <v>#REF!</v>
      </c>
    </row>
    <row r="477" spans="1:11" s="1" customFormat="1" ht="36.75" customHeight="1">
      <c r="A477" s="55"/>
      <c r="B477" s="81"/>
      <c r="C477" s="81"/>
      <c r="D477" s="18">
        <v>805</v>
      </c>
      <c r="E477" s="37" t="s">
        <v>11</v>
      </c>
      <c r="F477" s="18" t="s">
        <v>147</v>
      </c>
      <c r="G477" s="20">
        <v>800</v>
      </c>
      <c r="H477" s="23">
        <v>12.001</v>
      </c>
      <c r="I477" s="23">
        <v>163.772</v>
      </c>
      <c r="J477" s="23">
        <v>155.9</v>
      </c>
      <c r="K477" s="7"/>
    </row>
    <row r="478" spans="1:11" s="1" customFormat="1" ht="36.75" customHeight="1">
      <c r="A478" s="55"/>
      <c r="B478" s="81"/>
      <c r="C478" s="81"/>
      <c r="D478" s="18">
        <v>805</v>
      </c>
      <c r="E478" s="37" t="s">
        <v>11</v>
      </c>
      <c r="F478" s="18" t="s">
        <v>282</v>
      </c>
      <c r="G478" s="20">
        <v>800</v>
      </c>
      <c r="H478" s="38">
        <v>0</v>
      </c>
      <c r="I478" s="38">
        <v>0</v>
      </c>
      <c r="J478" s="38">
        <v>0</v>
      </c>
      <c r="K478" s="7" t="e">
        <f>#REF!+#REF!+#REF!+H478+I478+J478+#REF!</f>
        <v>#REF!</v>
      </c>
    </row>
    <row r="479" spans="1:11" s="1" customFormat="1" ht="34.5" customHeight="1">
      <c r="A479" s="87" t="s">
        <v>325</v>
      </c>
      <c r="B479" s="85" t="s">
        <v>12</v>
      </c>
      <c r="C479" s="86" t="s">
        <v>173</v>
      </c>
      <c r="D479" s="18">
        <v>805</v>
      </c>
      <c r="E479" s="20" t="s">
        <v>162</v>
      </c>
      <c r="F479" s="20" t="s">
        <v>162</v>
      </c>
      <c r="G479" s="20" t="s">
        <v>162</v>
      </c>
      <c r="H479" s="23">
        <f>H480+H482+H484</f>
        <v>28298.644</v>
      </c>
      <c r="I479" s="23">
        <f>I480+I482+I484</f>
        <v>32084.994</v>
      </c>
      <c r="J479" s="23">
        <f>J480+J482+J484</f>
        <v>31922.342999999997</v>
      </c>
      <c r="K479" s="7" t="e">
        <f>#REF!+#REF!+#REF!+H479+I479+J479+#REF!</f>
        <v>#REF!</v>
      </c>
    </row>
    <row r="480" spans="1:11" s="1" customFormat="1" ht="34.5" customHeight="1">
      <c r="A480" s="70"/>
      <c r="B480" s="83"/>
      <c r="C480" s="86"/>
      <c r="D480" s="18">
        <v>805</v>
      </c>
      <c r="E480" s="20">
        <v>1006</v>
      </c>
      <c r="F480" s="18" t="s">
        <v>148</v>
      </c>
      <c r="G480" s="20">
        <v>100</v>
      </c>
      <c r="H480" s="23">
        <v>24745.39</v>
      </c>
      <c r="I480" s="23">
        <v>28173.91</v>
      </c>
      <c r="J480" s="23">
        <v>28032.698</v>
      </c>
      <c r="K480" s="7"/>
    </row>
    <row r="481" spans="1:11" s="1" customFormat="1" ht="34.5" customHeight="1">
      <c r="A481" s="70"/>
      <c r="B481" s="83"/>
      <c r="C481" s="86"/>
      <c r="D481" s="18">
        <v>805</v>
      </c>
      <c r="E481" s="20">
        <v>1006</v>
      </c>
      <c r="F481" s="18" t="s">
        <v>283</v>
      </c>
      <c r="G481" s="20">
        <v>100</v>
      </c>
      <c r="H481" s="38">
        <v>0</v>
      </c>
      <c r="I481" s="38">
        <v>0</v>
      </c>
      <c r="J481" s="38">
        <v>0</v>
      </c>
      <c r="K481" s="7" t="e">
        <f>#REF!+#REF!+#REF!+H481+I481+J481+#REF!</f>
        <v>#REF!</v>
      </c>
    </row>
    <row r="482" spans="1:11" s="1" customFormat="1" ht="34.5" customHeight="1">
      <c r="A482" s="70"/>
      <c r="B482" s="83"/>
      <c r="C482" s="86"/>
      <c r="D482" s="18">
        <v>805</v>
      </c>
      <c r="E482" s="20">
        <v>1006</v>
      </c>
      <c r="F482" s="18" t="s">
        <v>148</v>
      </c>
      <c r="G482" s="20">
        <v>200</v>
      </c>
      <c r="H482" s="23">
        <v>3545.254</v>
      </c>
      <c r="I482" s="23">
        <v>3850.943</v>
      </c>
      <c r="J482" s="23">
        <v>3849.133</v>
      </c>
      <c r="K482" s="7"/>
    </row>
    <row r="483" spans="1:11" s="1" customFormat="1" ht="34.5" customHeight="1">
      <c r="A483" s="70"/>
      <c r="B483" s="83"/>
      <c r="C483" s="86"/>
      <c r="D483" s="18">
        <v>805</v>
      </c>
      <c r="E483" s="20">
        <v>1006</v>
      </c>
      <c r="F483" s="18" t="s">
        <v>283</v>
      </c>
      <c r="G483" s="20">
        <v>200</v>
      </c>
      <c r="H483" s="38">
        <v>0</v>
      </c>
      <c r="I483" s="38">
        <v>0</v>
      </c>
      <c r="J483" s="38">
        <v>0</v>
      </c>
      <c r="K483" s="7" t="e">
        <f>#REF!+#REF!+#REF!+H483+I483+J483+#REF!</f>
        <v>#REF!</v>
      </c>
    </row>
    <row r="484" spans="1:11" s="1" customFormat="1" ht="34.5" customHeight="1">
      <c r="A484" s="70"/>
      <c r="B484" s="83"/>
      <c r="C484" s="86"/>
      <c r="D484" s="18">
        <v>805</v>
      </c>
      <c r="E484" s="20">
        <v>1006</v>
      </c>
      <c r="F484" s="18" t="s">
        <v>148</v>
      </c>
      <c r="G484" s="20">
        <v>800</v>
      </c>
      <c r="H484" s="23">
        <v>8</v>
      </c>
      <c r="I484" s="23">
        <v>60.141</v>
      </c>
      <c r="J484" s="23">
        <v>40.512</v>
      </c>
      <c r="K484" s="7"/>
    </row>
    <row r="485" spans="1:11" s="1" customFormat="1" ht="34.5" customHeight="1">
      <c r="A485" s="71"/>
      <c r="B485" s="84"/>
      <c r="C485" s="84"/>
      <c r="D485" s="18">
        <v>805</v>
      </c>
      <c r="E485" s="20">
        <v>1006</v>
      </c>
      <c r="F485" s="18" t="s">
        <v>283</v>
      </c>
      <c r="G485" s="20">
        <v>800</v>
      </c>
      <c r="H485" s="38">
        <v>0</v>
      </c>
      <c r="I485" s="38">
        <v>0</v>
      </c>
      <c r="J485" s="38">
        <v>0</v>
      </c>
      <c r="K485" s="7" t="e">
        <f>#REF!+#REF!+#REF!+H485+I485+J485+#REF!</f>
        <v>#REF!</v>
      </c>
    </row>
    <row r="486" spans="1:11" s="1" customFormat="1" ht="37.5" customHeight="1">
      <c r="A486" s="87" t="s">
        <v>326</v>
      </c>
      <c r="B486" s="85" t="s">
        <v>29</v>
      </c>
      <c r="C486" s="85" t="s">
        <v>173</v>
      </c>
      <c r="D486" s="18">
        <v>805</v>
      </c>
      <c r="E486" s="37" t="s">
        <v>175</v>
      </c>
      <c r="F486" s="18" t="s">
        <v>284</v>
      </c>
      <c r="G486" s="20">
        <v>200</v>
      </c>
      <c r="H486" s="23">
        <v>100</v>
      </c>
      <c r="I486" s="23">
        <v>85</v>
      </c>
      <c r="J486" s="23">
        <v>85</v>
      </c>
      <c r="K486" s="7"/>
    </row>
    <row r="487" spans="1:11" s="1" customFormat="1" ht="37.5" customHeight="1">
      <c r="A487" s="72"/>
      <c r="B487" s="86"/>
      <c r="C487" s="86"/>
      <c r="D487" s="18">
        <v>805</v>
      </c>
      <c r="E487" s="37" t="s">
        <v>175</v>
      </c>
      <c r="F487" s="18" t="s">
        <v>284</v>
      </c>
      <c r="G487" s="20">
        <v>800</v>
      </c>
      <c r="H487" s="23">
        <v>0</v>
      </c>
      <c r="I487" s="23">
        <v>15</v>
      </c>
      <c r="J487" s="23">
        <v>15</v>
      </c>
      <c r="K487" s="7"/>
    </row>
    <row r="488" spans="1:11" s="1" customFormat="1" ht="37.5" customHeight="1">
      <c r="A488" s="88"/>
      <c r="B488" s="89"/>
      <c r="C488" s="89"/>
      <c r="D488" s="18">
        <v>805</v>
      </c>
      <c r="E488" s="37" t="s">
        <v>175</v>
      </c>
      <c r="F488" s="18" t="s">
        <v>30</v>
      </c>
      <c r="G488" s="20">
        <v>200</v>
      </c>
      <c r="H488" s="38">
        <v>0</v>
      </c>
      <c r="I488" s="38">
        <v>0</v>
      </c>
      <c r="J488" s="38">
        <v>0</v>
      </c>
      <c r="K488" s="7" t="e">
        <f>#REF!+#REF!+#REF!+H488+I488+J488+#REF!</f>
        <v>#REF!</v>
      </c>
    </row>
    <row r="489" spans="1:11" s="1" customFormat="1" ht="102.75" customHeight="1">
      <c r="A489" s="35" t="s">
        <v>322</v>
      </c>
      <c r="B489" s="42" t="s">
        <v>420</v>
      </c>
      <c r="C489" s="42" t="s">
        <v>173</v>
      </c>
      <c r="D489" s="20">
        <v>805</v>
      </c>
      <c r="E489" s="20" t="s">
        <v>162</v>
      </c>
      <c r="F489" s="20" t="s">
        <v>162</v>
      </c>
      <c r="G489" s="20" t="s">
        <v>162</v>
      </c>
      <c r="H489" s="23">
        <v>0</v>
      </c>
      <c r="I489" s="23">
        <v>0</v>
      </c>
      <c r="J489" s="23">
        <v>0</v>
      </c>
      <c r="K489" s="7" t="e">
        <f>#REF!+#REF!+#REF!+H489+I489+J489+#REF!</f>
        <v>#REF!</v>
      </c>
    </row>
  </sheetData>
  <sheetProtection/>
  <mergeCells count="302">
    <mergeCell ref="A278:A280"/>
    <mergeCell ref="A227:A233"/>
    <mergeCell ref="A238:A242"/>
    <mergeCell ref="A412:A414"/>
    <mergeCell ref="A407:A411"/>
    <mergeCell ref="A400:A406"/>
    <mergeCell ref="A285:A286"/>
    <mergeCell ref="A273:A277"/>
    <mergeCell ref="A296:A300"/>
    <mergeCell ref="A301:A305"/>
    <mergeCell ref="B278:B280"/>
    <mergeCell ref="C202:C205"/>
    <mergeCell ref="B331:B332"/>
    <mergeCell ref="B316:B318"/>
    <mergeCell ref="B311:B315"/>
    <mergeCell ref="B273:B277"/>
    <mergeCell ref="C311:C315"/>
    <mergeCell ref="B281:B284"/>
    <mergeCell ref="C333:C334"/>
    <mergeCell ref="B268:B272"/>
    <mergeCell ref="C351:C357"/>
    <mergeCell ref="C341:C350"/>
    <mergeCell ref="C287:C288"/>
    <mergeCell ref="C273:C277"/>
    <mergeCell ref="C285:C286"/>
    <mergeCell ref="B335:B339"/>
    <mergeCell ref="B340:B357"/>
    <mergeCell ref="B247:B251"/>
    <mergeCell ref="B238:B242"/>
    <mergeCell ref="B192:B193"/>
    <mergeCell ref="A202:A205"/>
    <mergeCell ref="B243:B246"/>
    <mergeCell ref="A199:A201"/>
    <mergeCell ref="A192:A193"/>
    <mergeCell ref="A206:A208"/>
    <mergeCell ref="A247:A251"/>
    <mergeCell ref="A243:A246"/>
    <mergeCell ref="C159:C163"/>
    <mergeCell ref="C190:C191"/>
    <mergeCell ref="A213:A225"/>
    <mergeCell ref="A194:A195"/>
    <mergeCell ref="A172:A179"/>
    <mergeCell ref="B202:B205"/>
    <mergeCell ref="A190:A191"/>
    <mergeCell ref="B213:B225"/>
    <mergeCell ref="A180:A186"/>
    <mergeCell ref="B169:B171"/>
    <mergeCell ref="A169:A171"/>
    <mergeCell ref="B164:B168"/>
    <mergeCell ref="C213:C225"/>
    <mergeCell ref="B227:B233"/>
    <mergeCell ref="B194:B195"/>
    <mergeCell ref="B172:B179"/>
    <mergeCell ref="B180:B186"/>
    <mergeCell ref="B190:B191"/>
    <mergeCell ref="C164:C168"/>
    <mergeCell ref="B148:B150"/>
    <mergeCell ref="A151:A155"/>
    <mergeCell ref="B151:B155"/>
    <mergeCell ref="C148:C150"/>
    <mergeCell ref="A159:A163"/>
    <mergeCell ref="C156:C158"/>
    <mergeCell ref="B159:B163"/>
    <mergeCell ref="A156:A158"/>
    <mergeCell ref="B156:B158"/>
    <mergeCell ref="H199:H200"/>
    <mergeCell ref="I199:I200"/>
    <mergeCell ref="A148:A150"/>
    <mergeCell ref="C197:C198"/>
    <mergeCell ref="B199:B201"/>
    <mergeCell ref="C169:C171"/>
    <mergeCell ref="C192:C193"/>
    <mergeCell ref="C194:C195"/>
    <mergeCell ref="C180:C186"/>
    <mergeCell ref="A164:A168"/>
    <mergeCell ref="J199:J200"/>
    <mergeCell ref="C141:C144"/>
    <mergeCell ref="C151:C155"/>
    <mergeCell ref="E199:E200"/>
    <mergeCell ref="G199:G200"/>
    <mergeCell ref="F199:F200"/>
    <mergeCell ref="C199:C201"/>
    <mergeCell ref="D199:D200"/>
    <mergeCell ref="C145:C147"/>
    <mergeCell ref="C172:C179"/>
    <mergeCell ref="A145:A147"/>
    <mergeCell ref="C129:C133"/>
    <mergeCell ref="B129:B133"/>
    <mergeCell ref="A129:A133"/>
    <mergeCell ref="A141:A144"/>
    <mergeCell ref="B141:B144"/>
    <mergeCell ref="A134:A140"/>
    <mergeCell ref="B134:B140"/>
    <mergeCell ref="B145:B147"/>
    <mergeCell ref="C134:C140"/>
    <mergeCell ref="C48:C49"/>
    <mergeCell ref="C95:C100"/>
    <mergeCell ref="C72:C78"/>
    <mergeCell ref="C67:C71"/>
    <mergeCell ref="C87:C93"/>
    <mergeCell ref="C43:C47"/>
    <mergeCell ref="C20:C24"/>
    <mergeCell ref="C25:C29"/>
    <mergeCell ref="H5:J5"/>
    <mergeCell ref="D5:G5"/>
    <mergeCell ref="C36:C40"/>
    <mergeCell ref="C31:C35"/>
    <mergeCell ref="C41:C42"/>
    <mergeCell ref="A61:A65"/>
    <mergeCell ref="A51:A55"/>
    <mergeCell ref="A56:A60"/>
    <mergeCell ref="C51:C55"/>
    <mergeCell ref="C61:C65"/>
    <mergeCell ref="B56:B60"/>
    <mergeCell ref="B61:B65"/>
    <mergeCell ref="C56:C60"/>
    <mergeCell ref="B51:B55"/>
    <mergeCell ref="A67:A71"/>
    <mergeCell ref="C85:C86"/>
    <mergeCell ref="B67:B71"/>
    <mergeCell ref="C83:C84"/>
    <mergeCell ref="A72:A78"/>
    <mergeCell ref="B72:B78"/>
    <mergeCell ref="A79:A81"/>
    <mergeCell ref="B79:B81"/>
    <mergeCell ref="A82:A86"/>
    <mergeCell ref="H1:J1"/>
    <mergeCell ref="A36:A40"/>
    <mergeCell ref="B36:B40"/>
    <mergeCell ref="A3:J3"/>
    <mergeCell ref="A5:A6"/>
    <mergeCell ref="B25:B29"/>
    <mergeCell ref="B17:B19"/>
    <mergeCell ref="B5:B6"/>
    <mergeCell ref="A25:A29"/>
    <mergeCell ref="C5:C6"/>
    <mergeCell ref="A17:A19"/>
    <mergeCell ref="B20:B24"/>
    <mergeCell ref="A20:A24"/>
    <mergeCell ref="A8:A12"/>
    <mergeCell ref="B8:B12"/>
    <mergeCell ref="A41:A42"/>
    <mergeCell ref="B31:B35"/>
    <mergeCell ref="A43:A47"/>
    <mergeCell ref="B48:B49"/>
    <mergeCell ref="B41:B42"/>
    <mergeCell ref="B43:B47"/>
    <mergeCell ref="A48:A49"/>
    <mergeCell ref="A31:A35"/>
    <mergeCell ref="A87:A93"/>
    <mergeCell ref="B82:B86"/>
    <mergeCell ref="B206:B208"/>
    <mergeCell ref="A197:A198"/>
    <mergeCell ref="B197:B198"/>
    <mergeCell ref="A119:A121"/>
    <mergeCell ref="B87:B93"/>
    <mergeCell ref="A101:A109"/>
    <mergeCell ref="B101:B109"/>
    <mergeCell ref="A122:A128"/>
    <mergeCell ref="A94:A100"/>
    <mergeCell ref="A114:A118"/>
    <mergeCell ref="B114:B118"/>
    <mergeCell ref="C101:C109"/>
    <mergeCell ref="C110:C113"/>
    <mergeCell ref="B94:B100"/>
    <mergeCell ref="A110:A113"/>
    <mergeCell ref="B110:B113"/>
    <mergeCell ref="C122:C128"/>
    <mergeCell ref="C114:C118"/>
    <mergeCell ref="B122:B128"/>
    <mergeCell ref="B119:B121"/>
    <mergeCell ref="C119:C121"/>
    <mergeCell ref="A365:A369"/>
    <mergeCell ref="B365:B369"/>
    <mergeCell ref="C361:C364"/>
    <mergeCell ref="C366:C369"/>
    <mergeCell ref="A361:A364"/>
    <mergeCell ref="B361:B364"/>
    <mergeCell ref="B321:B323"/>
    <mergeCell ref="A327:A330"/>
    <mergeCell ref="B324:B326"/>
    <mergeCell ref="C379:C380"/>
    <mergeCell ref="C371:C373"/>
    <mergeCell ref="C377:C378"/>
    <mergeCell ref="A371:A373"/>
    <mergeCell ref="A377:A380"/>
    <mergeCell ref="B374:B376"/>
    <mergeCell ref="B371:B373"/>
    <mergeCell ref="A287:A288"/>
    <mergeCell ref="B301:B305"/>
    <mergeCell ref="B296:B300"/>
    <mergeCell ref="A316:A318"/>
    <mergeCell ref="B306:B310"/>
    <mergeCell ref="B252:B256"/>
    <mergeCell ref="A291:A295"/>
    <mergeCell ref="A252:A256"/>
    <mergeCell ref="A289:A290"/>
    <mergeCell ref="B289:B290"/>
    <mergeCell ref="A257:A267"/>
    <mergeCell ref="A281:A284"/>
    <mergeCell ref="B287:B288"/>
    <mergeCell ref="B291:B295"/>
    <mergeCell ref="A268:A272"/>
    <mergeCell ref="B285:B286"/>
    <mergeCell ref="B257:B267"/>
    <mergeCell ref="C324:C326"/>
    <mergeCell ref="C306:C310"/>
    <mergeCell ref="C268:C272"/>
    <mergeCell ref="C281:C282"/>
    <mergeCell ref="C296:C300"/>
    <mergeCell ref="A311:A315"/>
    <mergeCell ref="A306:A310"/>
    <mergeCell ref="C227:C233"/>
    <mergeCell ref="C278:C280"/>
    <mergeCell ref="C252:C256"/>
    <mergeCell ref="C247:C251"/>
    <mergeCell ref="C257:C267"/>
    <mergeCell ref="C283:C284"/>
    <mergeCell ref="C291:C295"/>
    <mergeCell ref="C289:C290"/>
    <mergeCell ref="C331:C332"/>
    <mergeCell ref="C327:C330"/>
    <mergeCell ref="C301:C305"/>
    <mergeCell ref="C319:C320"/>
    <mergeCell ref="C321:C323"/>
    <mergeCell ref="A381:A382"/>
    <mergeCell ref="A333:A334"/>
    <mergeCell ref="B381:B382"/>
    <mergeCell ref="B407:B411"/>
    <mergeCell ref="B383:B384"/>
    <mergeCell ref="A335:A339"/>
    <mergeCell ref="A395:A398"/>
    <mergeCell ref="A388:A394"/>
    <mergeCell ref="A383:A384"/>
    <mergeCell ref="B385:B387"/>
    <mergeCell ref="B333:B334"/>
    <mergeCell ref="C388:C394"/>
    <mergeCell ref="B388:B394"/>
    <mergeCell ref="B395:B398"/>
    <mergeCell ref="C395:C398"/>
    <mergeCell ref="B377:B380"/>
    <mergeCell ref="C358:C359"/>
    <mergeCell ref="C335:C339"/>
    <mergeCell ref="C463:C478"/>
    <mergeCell ref="C381:C382"/>
    <mergeCell ref="A319:A320"/>
    <mergeCell ref="A374:A376"/>
    <mergeCell ref="B327:B330"/>
    <mergeCell ref="A324:A326"/>
    <mergeCell ref="B319:B320"/>
    <mergeCell ref="A331:A332"/>
    <mergeCell ref="A340:A357"/>
    <mergeCell ref="A321:A323"/>
    <mergeCell ref="C459:C460"/>
    <mergeCell ref="B459:B460"/>
    <mergeCell ref="B441:B448"/>
    <mergeCell ref="A449:A452"/>
    <mergeCell ref="A453:A458"/>
    <mergeCell ref="C429:C430"/>
    <mergeCell ref="A479:A485"/>
    <mergeCell ref="C486:C488"/>
    <mergeCell ref="C479:C485"/>
    <mergeCell ref="B479:B485"/>
    <mergeCell ref="A486:A488"/>
    <mergeCell ref="B486:B488"/>
    <mergeCell ref="A463:A478"/>
    <mergeCell ref="B463:B478"/>
    <mergeCell ref="C431:C432"/>
    <mergeCell ref="C438:C440"/>
    <mergeCell ref="B433:B436"/>
    <mergeCell ref="C446:C448"/>
    <mergeCell ref="C453:C458"/>
    <mergeCell ref="B449:B452"/>
    <mergeCell ref="C450:C452"/>
    <mergeCell ref="C443:C445"/>
    <mergeCell ref="B438:B440"/>
    <mergeCell ref="B453:B458"/>
    <mergeCell ref="A438:A440"/>
    <mergeCell ref="A429:A430"/>
    <mergeCell ref="A433:A436"/>
    <mergeCell ref="A441:A448"/>
    <mergeCell ref="B429:B430"/>
    <mergeCell ref="C415:C418"/>
    <mergeCell ref="A425:A427"/>
    <mergeCell ref="A419:A421"/>
    <mergeCell ref="B419:B421"/>
    <mergeCell ref="C419:C421"/>
    <mergeCell ref="B425:B427"/>
    <mergeCell ref="B422:B424"/>
    <mergeCell ref="A422:A424"/>
    <mergeCell ref="A431:A432"/>
    <mergeCell ref="B431:B432"/>
    <mergeCell ref="A385:A387"/>
    <mergeCell ref="A415:A418"/>
    <mergeCell ref="B415:B418"/>
    <mergeCell ref="C383:C384"/>
    <mergeCell ref="C412:C414"/>
    <mergeCell ref="B412:B414"/>
    <mergeCell ref="B400:B406"/>
    <mergeCell ref="C385:C387"/>
    <mergeCell ref="C400:C406"/>
    <mergeCell ref="C407:C411"/>
  </mergeCells>
  <printOptions/>
  <pageMargins left="0.5118110236220472" right="0.35433070866141736" top="1.0236220472440944" bottom="0.31496062992125984" header="0.6299212598425197" footer="0.11811023622047245"/>
  <pageSetup firstPageNumber="1" useFirstPageNumber="1" horizontalDpi="600" verticalDpi="600" orientation="portrait" paperSize="9" scale="62" r:id="rId1"/>
  <headerFooter alignWithMargins="0">
    <oddHeader>&amp;C&amp;P</oddHeader>
  </headerFooter>
  <rowBreaks count="20" manualBreakCount="20">
    <brk id="16" max="9" man="1"/>
    <brk id="55" max="9" man="1"/>
    <brk id="93" max="9" man="1"/>
    <brk id="118" max="9" man="1"/>
    <brk id="171" max="9" man="1"/>
    <brk id="212" max="9" man="1"/>
    <brk id="226" max="9" man="1"/>
    <brk id="237" max="9" man="1"/>
    <brk id="246" max="9" man="1"/>
    <brk id="267" max="9" man="1"/>
    <brk id="318" max="9" man="1"/>
    <brk id="334" max="9" man="1"/>
    <brk id="357" max="9" man="1"/>
    <brk id="364" max="9" man="1"/>
    <brk id="370" max="9" man="1"/>
    <brk id="399" max="9" man="1"/>
    <brk id="414" max="9" man="1"/>
    <brk id="428" max="9" man="1"/>
    <brk id="437" max="9" man="1"/>
    <brk id="4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emelanova_va</cp:lastModifiedBy>
  <cp:lastPrinted>2018-03-15T12:13:07Z</cp:lastPrinted>
  <dcterms:created xsi:type="dcterms:W3CDTF">1996-10-08T23:32:33Z</dcterms:created>
  <dcterms:modified xsi:type="dcterms:W3CDTF">2018-03-22T12:17:27Z</dcterms:modified>
  <cp:category/>
  <cp:version/>
  <cp:contentType/>
  <cp:contentStatus/>
</cp:coreProperties>
</file>